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Тит.лист" sheetId="1" r:id="rId1"/>
    <sheet name="Ф1" sheetId="2" r:id="rId2"/>
    <sheet name="ф2" sheetId="3" r:id="rId3"/>
    <sheet name="ф3" sheetId="4" r:id="rId4"/>
    <sheet name="ф4" sheetId="5" r:id="rId5"/>
    <sheet name="ф 5" sheetId="6" r:id="rId6"/>
    <sheet name="ф 6" sheetId="7" r:id="rId7"/>
    <sheet name="ф 7" sheetId="8" r:id="rId8"/>
  </sheets>
  <definedNames/>
  <calcPr fullCalcOnLoad="1"/>
</workbook>
</file>

<file path=xl/sharedStrings.xml><?xml version="1.0" encoding="utf-8"?>
<sst xmlns="http://schemas.openxmlformats.org/spreadsheetml/2006/main" count="959" uniqueCount="372">
  <si>
    <t>2</t>
  </si>
  <si>
    <t>1</t>
  </si>
  <si>
    <t>Код аналитической программной классификации</t>
  </si>
  <si>
    <t>Пп</t>
  </si>
  <si>
    <t>МП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</si>
  <si>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</si>
  <si>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</si>
  <si>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</si>
  <si>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</si>
  <si>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</si>
  <si>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</si>
  <si>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</si>
  <si>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Утверждаю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</si>
  <si>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</si>
  <si>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</si>
  <si>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</si>
  <si>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</si>
  <si>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</si>
  <si>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</si>
  <si>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</si>
  <si>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</si>
  <si>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</si>
  <si>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</si>
  <si>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</si>
  <si>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</si>
  <si>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Руководитель Аппарата Администрации города Воткинска</t>
  </si>
  <si>
    <t>_______________ /И.В.Бородина</t>
  </si>
  <si>
    <t>3</t>
  </si>
  <si>
    <t>09</t>
  </si>
  <si>
    <t>Архивное дело</t>
  </si>
  <si>
    <t>Управление по делам архивов Администрации города Воткинска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</si>
  <si>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</si>
  <si>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Предоставление заявителям государственных и муниципальных услуг в области архивного дела в установленные законодательством сроки от общего количества предоставленных государственных услуг в области архивного дела</t>
  </si>
  <si>
    <t>%</t>
  </si>
  <si>
    <t>рубль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</si>
  <si>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</si>
  <si>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</si>
  <si>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</si>
  <si>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</si>
  <si>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</si>
  <si>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Постановление  Администрации города Воткинска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</si>
  <si>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</si>
  <si>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</si>
  <si>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</si>
  <si>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</si>
  <si>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</si>
  <si>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</si>
  <si>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</si>
  <si>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</si>
  <si>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</si>
  <si>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</si>
  <si>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</si>
  <si>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</si>
  <si>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</si>
  <si>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</si>
  <si>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Руководитель Аппарата Администрации  г. Воткинска</t>
  </si>
  <si>
    <t>Управление ЗАГС Администрации города Воткинска</t>
  </si>
  <si>
    <t xml:space="preserve">Примечание: </t>
  </si>
  <si>
    <t>- значения показателей округляются до 3-х знаков после запятой</t>
  </si>
  <si>
    <t>- к результатам оценки прикладывается расчет показателей</t>
  </si>
  <si>
    <t>Форма 7. Результаты оценки эффективности муниципальной  программы</t>
  </si>
  <si>
    <t>Государственная регистрация актов гражданского состояния"</t>
  </si>
  <si>
    <t>Организация муниципального управления</t>
  </si>
  <si>
    <t>Государственная регистрация актов гражданского состояния</t>
  </si>
  <si>
    <t>Доля взаимодействия граждан и коммерческих организаций с органами местного самоуправления, осуществляемых в цифровом виде</t>
  </si>
  <si>
    <t>Доля внутриведомственного и межведомственного юридически значимого электронного документооборота органов местного самоуправления</t>
  </si>
  <si>
    <t>Время ожидания в очереди при обращении заявителя для получения государственных услуг в сфере государственной регистрации актов гражданского состояния</t>
  </si>
  <si>
    <t>ОМ</t>
  </si>
  <si>
    <t>М</t>
  </si>
  <si>
    <t>01</t>
  </si>
  <si>
    <t>02</t>
  </si>
  <si>
    <t>03</t>
  </si>
  <si>
    <t>04</t>
  </si>
  <si>
    <t>05</t>
  </si>
  <si>
    <t>07</t>
  </si>
  <si>
    <t>Создание условий для реализации подпрограммы "Муниципальное управление"</t>
  </si>
  <si>
    <t>Обеспечение деятельности Главы муниципального образования "Город Воткинск"</t>
  </si>
  <si>
    <t>Материально-техническое обеспечение деятельности администрации города Воткинска</t>
  </si>
  <si>
    <t>08</t>
  </si>
  <si>
    <t>Содержание на осуществление отдельных государственных полномочий в области архивного дела</t>
  </si>
  <si>
    <t>Содержание на осуществление отдельных государственных полномочий в области регистрации актов гражданского состояния</t>
  </si>
  <si>
    <t>Форма 2.</t>
  </si>
  <si>
    <t xml:space="preserve"> Отчет о расходах на реализацию муниципальной программы за счет всех источников финансирования</t>
  </si>
  <si>
    <t>Администрация города Воткинска</t>
  </si>
  <si>
    <t>Источник финансирования</t>
  </si>
  <si>
    <t>Оценка расходов, тыс. рублей</t>
  </si>
  <si>
    <t>Отношение фактических расходов к оценке расходов, % (гр6/гр5*100)</t>
  </si>
  <si>
    <t>Оценка расходов согласно муниципальной программе</t>
  </si>
  <si>
    <t>Фактические расходы на отчетную дату</t>
  </si>
  <si>
    <t>Всего (1+2+3)</t>
  </si>
  <si>
    <t>1) бюджет муниципального образования</t>
  </si>
  <si>
    <t>в том числе: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</si>
  <si>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</si>
  <si>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</si>
  <si>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</si>
  <si>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</si>
  <si>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</si>
  <si>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>Отчет о реализации муниципальной программы</t>
  </si>
  <si>
    <t>«Организация муниципального управления»</t>
  </si>
  <si>
    <t>(наименование муниципальной программы)</t>
  </si>
  <si>
    <t>Форма1. Отчет об использовании бюджетных ассигнований бюджета муниципального образования на реализацию муниципальной программы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</si>
  <si>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</si>
  <si>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</si>
  <si>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 бюджета муниципального образования, тыс. рублей</t>
  </si>
  <si>
    <t>кассовые расходы, %</t>
  </si>
  <si>
    <t>И</t>
  </si>
  <si>
    <t>Рз</t>
  </si>
  <si>
    <t>Пр</t>
  </si>
  <si>
    <t>ВР</t>
  </si>
  <si>
    <t>кассовое исполнение на конец отчетного периода</t>
  </si>
  <si>
    <t>к плану на отчетный период</t>
  </si>
  <si>
    <t>«Муниципальное управление»</t>
  </si>
  <si>
    <t>Всего</t>
  </si>
  <si>
    <t>0910760010</t>
  </si>
  <si>
    <t>Обеспечение деятельности муниципальных служащих и работников Администрации, не являющихся муниципальными служащими, а также иные выплаты персоналу, за исключением фонда оплаты труда</t>
  </si>
  <si>
    <t>0910760030</t>
  </si>
  <si>
    <t>13</t>
  </si>
  <si>
    <t>0910760170</t>
  </si>
  <si>
    <t>0910804350</t>
  </si>
  <si>
    <t>Обеспечение осуществления передаваемых полномочий в соответствиис Законом УР от 14 марта 2013г. №8-РЗ "Об обеспечении жилыми помещениями детей-сирот и детей,оставшихся без попечения родителей,а также лиц из числа детей -сирот и детей, оставшихся без попечения родителей"</t>
  </si>
  <si>
    <t>0910807860</t>
  </si>
  <si>
    <t xml:space="preserve">"Архивное дело" </t>
  </si>
  <si>
    <t>Фонд оплаты труда и страховые взносы</t>
  </si>
  <si>
    <t>0920504360</t>
  </si>
  <si>
    <t>Прочая закупка товаров, работ, услуг для государственных нужд</t>
  </si>
  <si>
    <t>Закупка энергетических ресурсов</t>
  </si>
  <si>
    <t>Содержание на осуществление отдельных государственных полномочий в области архивного дела за счет местного бюджета</t>
  </si>
  <si>
    <t>0920560030</t>
  </si>
  <si>
    <t>Расходы на выплаты персоналу государственных (муниципальных) органов</t>
  </si>
  <si>
    <t>0930359300</t>
  </si>
  <si>
    <t>Муниципальное управление на 2020-2025 годы</t>
  </si>
  <si>
    <t>Муниципальное управление на 2020-2024 годы</t>
  </si>
  <si>
    <t>Ответственный исполнитель, соисполнитель</t>
  </si>
  <si>
    <t xml:space="preserve">  </t>
  </si>
  <si>
    <t>0910760630</t>
  </si>
  <si>
    <t>0910760160</t>
  </si>
  <si>
    <t>Осуществление органами местного самоуправления города Воткинска переданных отдельных полномочий</t>
  </si>
  <si>
    <t>Содержание на создание и организацию деятельности комиссии по делам несовершеннолетних и защите их прав</t>
  </si>
  <si>
    <t xml:space="preserve">"Государственная регистрация актов гражданского состояния" </t>
  </si>
  <si>
    <t>Факт на начало отчетного периода (за 2022 год)</t>
  </si>
  <si>
    <t>за 2023 год</t>
  </si>
  <si>
    <t>план на 01.01.2023 год</t>
  </si>
  <si>
    <t>план на отчетный период</t>
  </si>
  <si>
    <t>к плану на 01.01.2023 г.</t>
  </si>
  <si>
    <t>к плану на 01.01.2020 г.</t>
  </si>
  <si>
    <t>0910760620</t>
  </si>
  <si>
    <t>по состоянию на 31.12.2023</t>
  </si>
  <si>
    <t xml:space="preserve">Ответственный исполнитель Управление организационной и кадровой работы </t>
  </si>
  <si>
    <t>Наименование муниципальной программы "Муниципальное управление на 2020-2026годы"</t>
  </si>
  <si>
    <t>43.1</t>
  </si>
  <si>
    <t> Приведение в соответствие заявленных в МП объемов бюджетного финансирования к объемам средств, утвержденных решением о бюджете МО «Город Воткинск»  на 2023 год.</t>
  </si>
  <si>
    <t>693.1</t>
  </si>
  <si>
    <t>Изменение параметров формирования бюджета МО «Город Воткинск» на 2024 год и плановый период 2024-2026 годы</t>
  </si>
  <si>
    <t>Управление организационной и кадровой работы Администрации г. Воткинска</t>
  </si>
  <si>
    <t xml:space="preserve">Форма 3. </t>
  </si>
  <si>
    <t>Отчет о выполнении основных мероприятий муниципальной программы</t>
  </si>
  <si>
    <t>Наименование муниципальной программы "Муниципальное управление на 2020-2026 годы"</t>
  </si>
  <si>
    <t>Ответственный исполнитель: Управление организационной и кадровой работы Администрации города Воткинска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</si>
  <si>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</si>
  <si>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</si>
  <si>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</si>
  <si>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</si>
  <si>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</si>
  <si>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</si>
  <si>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</si>
  <si>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2020-2026</t>
  </si>
  <si>
    <t>9</t>
  </si>
  <si>
    <t>0 1</t>
  </si>
  <si>
    <t>Повышение эффективности муниципальной службы и результативности профессиональной деятельности муниципальных служащих</t>
  </si>
  <si>
    <t>Управление организационной  и кадрой работы</t>
  </si>
  <si>
    <r>
      <t>Обучение муниципальных служащих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(профессиональная подготовка, переподготовка и повышение квалификации)</t>
    </r>
  </si>
  <si>
    <t>Рост профессиональной компетентности муниципальных служащих</t>
  </si>
  <si>
    <t>Повышение квалификации прошли 16 служащих</t>
  </si>
  <si>
    <t>Проведение конкурсов на замещение вакантных должностей муниципальной службы</t>
  </si>
  <si>
    <t>Подбор и прием на вакантные должности муниципальной службы наиболее компетентных сотрудников</t>
  </si>
  <si>
    <t>конкурсы не проводились</t>
  </si>
  <si>
    <t>Проводятся по необходимости</t>
  </si>
  <si>
    <t>Формирование и использование кадрового резерва и резерва управленческих кадров</t>
  </si>
  <si>
    <t>Исполнение нормативных документов органов местного самоуправления города Воткинска</t>
  </si>
  <si>
    <t>Назначений из кадрового резерва не было</t>
  </si>
  <si>
    <t>4</t>
  </si>
  <si>
    <t>Организация деятельности комиссии по соблюдению требований к служебному поведению и урегулированию конфликта интересов на муниципальной службе</t>
  </si>
  <si>
    <t>2020-2025</t>
  </si>
  <si>
    <t>Соблюдение требований к лицам, находящимся на муниципальной службе</t>
  </si>
  <si>
    <t>Заседаний не проводилось. Нарушений не установлено.</t>
  </si>
  <si>
    <t>Внедрение цифровых технологий в сфере муниципального управления и предоставления государственных (муниципальных) услуг в интересах населения</t>
  </si>
  <si>
    <t>Заместитель руководителя Аппарата Администрации</t>
  </si>
  <si>
    <t>Публикация вновь появившихся, актуализация ранее опубликованных и вывод из эксплуатации устаревших ( в соответствии с законодательством) государственных и муниципальных услуг на ЕПГУ и (или) РПГУ</t>
  </si>
  <si>
    <t>Достижение доли взаимодействия граждан и коммерческих организаций, осуществляемого в цифровом виде не ниже 30 процентов</t>
  </si>
  <si>
    <t>Реестр и регламенты оказания муниципальных услуг поддерживаются в актуальном состоянии</t>
  </si>
  <si>
    <t>Внедрение информационных систем, сервисов и платформенных решений для осуществления внутриведомственного и межведомственного юридически значимого электронного документооборота в рамках формирования Национальной системы управления данными федерального проекта "Цифровое государственное управление"</t>
  </si>
  <si>
    <t>Достижение доли внутриведомственного и межведомственного взаимодействия юридически значимого электронного документооборота не ниже 10 процентов</t>
  </si>
  <si>
    <t>Введена в эксплуатацию система электронного документа оборота государственных органов Удмуртской Республике "СЭД ГОУР"</t>
  </si>
  <si>
    <t>Информирование населения о доступных электронных услугах и сервисах электронного правительства, а также о преимуществах использования механизмов получения государственных и муниципальных услуг в электронной форме</t>
  </si>
  <si>
    <t>Заместитель руковдителя Аппарата Администрации</t>
  </si>
  <si>
    <t>Размещено 29 информационных материалов</t>
  </si>
  <si>
    <t>Размещение информации в информационно-телекоммуникационной сети "Интернет" в форме открытых данных в рамках формирования системы "Открытое правительство" федерального проекта "Цифровое государственное управление"</t>
  </si>
  <si>
    <t>Поддержание данных о муниципальном образовании "Город Воткинск" в актуальном состоянии</t>
  </si>
  <si>
    <t>Официаальный сайт Администрации города поддерживается в актуальном состоянии</t>
  </si>
  <si>
    <t>Реализация административной реформы</t>
  </si>
  <si>
    <t>Управление экономики</t>
  </si>
  <si>
    <t>Разработка административных регламентов предоставления муниципальных услуг. Ведение реестра муниципальных услуг</t>
  </si>
  <si>
    <t>Управления Администрации города Воткинска</t>
  </si>
  <si>
    <t>Снижение административных барьеров. Обеспечение открытости и доступности информации для граждан и юридических лиц по вопросам предоставления муниципальных услуг</t>
  </si>
  <si>
    <t>Оптимизация числа функций Администрации города Воткинска и численности муниципальных служащих</t>
  </si>
  <si>
    <t>Повышение эффективности системы муниципального управления</t>
  </si>
  <si>
    <t xml:space="preserve"> </t>
  </si>
  <si>
    <t>Организация проведения социологических исследований для оценки степени удовлетворенности населения муниципальными услугами и деятельностью органов местного самоуправления в городе Воткинске</t>
  </si>
  <si>
    <t>Выявление фактического уровня удовлетворенности населения качеством муниципальных услуг и деятельностью органов местного самоуправления в городе Воткинске</t>
  </si>
  <si>
    <r>
      <t xml:space="preserve"> </t>
    </r>
    <r>
      <rPr>
        <sz val="10"/>
        <rFont val="Times New Roman"/>
        <family val="1"/>
      </rPr>
      <t>Степень удовлетворенности населения 58 %</t>
    </r>
  </si>
  <si>
    <t>Противодействие коррупции в органах местного самоуправления и отдельных сферах управления</t>
  </si>
  <si>
    <t>Организация деятельности Комиссии по координации работы по противодействию коррупции в муниципальном образовании «Город Воткинск»</t>
  </si>
  <si>
    <t>Аппарат Администрации города Воткинска</t>
  </si>
  <si>
    <t>Создание межведомственного  органа, координирующего работу по противодействию коррупции в органах местного самоуправления</t>
  </si>
  <si>
    <t>Межведомственные комиссии не проводились</t>
  </si>
  <si>
    <t>Проведение антикоррупционной экспертизы проектов муниципальных правовых актов</t>
  </si>
  <si>
    <t>Правовое управление</t>
  </si>
  <si>
    <t>Исполнение законов Российской Федерации и Удмуртской Республики</t>
  </si>
  <si>
    <t>Проведена экспертиза  21 правового акта</t>
  </si>
  <si>
    <t>Организация «телефона доверия» для приема сообщений от граждан о фактах коррупции в органах местного самоуправления</t>
  </si>
  <si>
    <t>Оперативное реагирование на сообщения о фактах коррупции в органах местного самоуправления</t>
  </si>
  <si>
    <t>Сообщений о фактах коррупции в ОМС не поступало</t>
  </si>
  <si>
    <t>Информатизация управленческих процессов</t>
  </si>
  <si>
    <t>Приобретение современного программного обеспечения и компьютерной техники</t>
  </si>
  <si>
    <t>Достижение уровня ежегодного обновления парка персональных компьютеров в Администрации города Воткинска до 20 процентов</t>
  </si>
  <si>
    <t>Закуплено 5 Моноблоков, 9 системных блоков, 2 МФУ, принтер цветной, АЗ.</t>
  </si>
  <si>
    <t>Модернизация комплексной защиты информации в органах местного самоуправления города Воткинска</t>
  </si>
  <si>
    <t>Повышение надежности работы информационных систем, установленных в Администрации города</t>
  </si>
  <si>
    <t>Проведено обновление программы "Secret net studio" и антивирусное ПО "ДокторВеб"</t>
  </si>
  <si>
    <t>06</t>
  </si>
  <si>
    <t>Информационное обеспечение деятельности Администрации города Воткинска</t>
  </si>
  <si>
    <t xml:space="preserve">Заместитель руководителя Аппарата Администрации, Управление организационной  и кадрой работы  </t>
  </si>
  <si>
    <t>Публикация правовых актов</t>
  </si>
  <si>
    <t>Обеспечение открытости деятельности органов местного самоуправления</t>
  </si>
  <si>
    <t xml:space="preserve">На официальном сайте опубликован 201 правовой акт. </t>
  </si>
  <si>
    <t>Информирование населения о деятельности Главы и администрации города Воткинска, социально-экономическом развитии города Воткинска</t>
  </si>
  <si>
    <t>Повышение уровня удовлетворенности населения деятельностью органов местного самоуправления</t>
  </si>
  <si>
    <t>На официальном сайте и социальных сетях размещена информация о 973 событийных мероприятиях</t>
  </si>
  <si>
    <t>Развитие функциональных возможностей официального сайта муниципального образования "Город Воткинск"</t>
  </si>
  <si>
    <t>Увеличение количества пользователей</t>
  </si>
  <si>
    <t>Количество пользователей увеличилось на 12,5%</t>
  </si>
  <si>
    <t xml:space="preserve">Управление организационной  и кадрой работы </t>
  </si>
  <si>
    <t>Своевременная выплата заработной платы, других выплат в полном объеме</t>
  </si>
  <si>
    <t>Кассовый расход 100,0%</t>
  </si>
  <si>
    <r>
      <t>Обеспечение деятельности муниципальных служащих и работников  администрации, не являющихся муниципальными служащими,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а также иные выплаты персоналу за исключением фонда оплаты труда</t>
    </r>
  </si>
  <si>
    <t>Обеспечение нужд Администрации города Воткинска в товарах, работах, услугах. Экономия бюджетных средств</t>
  </si>
  <si>
    <t>Осуществление органами местного самоуправления города Воткинска переданных отдельных государственных полномочий</t>
  </si>
  <si>
    <t>Управление социальной поддержки населения</t>
  </si>
  <si>
    <t>Создание и организация деятельности комиссий по делам несовершеннолетних и защите их прав</t>
  </si>
  <si>
    <t>Исполнение нормативных правовых актов Российской Федерации и Удмуртской Республики в полном объеме</t>
  </si>
  <si>
    <t>Кассовый расход 100,0 %</t>
  </si>
  <si>
    <t>Организация и осуществление деятельности по опеке и попечительству в отношении несовершеннолетних</t>
  </si>
  <si>
    <t>полномочия переданы в Управление социальной защиты населения Удмуртской Республики</t>
  </si>
  <si>
    <t>Организация социальной поддержки детей-сирот и детей, оставшихся без попечения родителей</t>
  </si>
  <si>
    <t>Предоставление мер социальной поддержки многодетным семьям</t>
  </si>
  <si>
    <t>5</t>
  </si>
  <si>
    <t>Обеспечение осуществления передаваемых полномочий в соответствие  с Законом УР от 14 марта 2013г. №8-РЗ "Об обеспечении жилыми помещениями детей-сирот и детей, оставшихся без попечения родителей, а также из числа детей-сирот и детей, оставшихся без попечения родителей"</t>
  </si>
  <si>
    <t xml:space="preserve"> Организация  хранения, учета, комплектования и использования документов Архивного фонда Удмуртской Республики и других архивных документов</t>
  </si>
  <si>
    <t xml:space="preserve">Управление по делам архивов </t>
  </si>
  <si>
    <t>Работы по повышению уровня безопасности управления по делам архивов и сохранности архивных фондов (реализация противопожарных мер,  обеспечение охраны объектов,  оснащение оборудованием и материалами для хранения документов на различных видах носителей, ремонт помещений)</t>
  </si>
  <si>
    <t>Управление по делам архивов</t>
  </si>
  <si>
    <t>Обеспечение сохранности архивных документов</t>
  </si>
  <si>
    <t>Поддержание в рабочем состоянии охранно-пожарной сигнализации - заключен договор на обслуживание системы ОПС с ООО "Феху", обеспечение охраны объектов - заключены договоры на охрану зданий и помещений архива с ООО "Охранная организация "Центр - 2" и ООО ЧОП "Кобра", осуществляется контроль температурно-влажностного режима – проводятся ежедневные измерения температуры и влажности воздуха, оснащение материалами для хранения документов - приобретены архивные короба в кол-ве 33 шт.,  картонирование архивных документов – 485 ед.хр.</t>
  </si>
  <si>
    <t xml:space="preserve">Физико – химическая и техническая обработка документов Архивного фонда Удмуртской Республики и других архивных документов, хранящихся в Управлении по делам архивов 
</t>
  </si>
  <si>
    <t>Выполнение работ по реставрации (10-15 дел или 300-400 листов ежегодно), восстановлению документов с угасающим и слабоконтрастным текстом (80-100 листов ежегодно), подшивке и переплету  10- 20 дел ежегодно) архивных документов на бумажном носителе</t>
  </si>
  <si>
    <t>Выполнены работы по реставрации 12 архивных дел, проведена проверка 1 фонда (1113 дел), при этом обработано от пыли 1113 ед.хр</t>
  </si>
  <si>
    <t xml:space="preserve">Комплектование Архивного фонда  Удмуртской Республики </t>
  </si>
  <si>
    <t>Прием на постоянное хранение в Управление по делам архивов 5000 дел и отсутствие  документов Архивного фонда Удмуртской Республики, хранящихся в организациях – источниках комплектования Управления по делам архивов сверх установленных  законодательством сроков их временного хранения</t>
  </si>
  <si>
    <t xml:space="preserve">Принято на постоянное хранение  управленческой документации 1602 ед.хр. от 32 источников комплектования. </t>
  </si>
  <si>
    <t>Расширение доступа к документам Архивного фонда Удмуртской Республики и их популяризация</t>
  </si>
  <si>
    <t>Проведение не менее 45 информационных мероприятий в форме  экспонирования документальных выставок, подготовки радиопередач, публикации статей и подборок документов, в том числе в сети Интернет</t>
  </si>
  <si>
    <t xml:space="preserve">Проведено 15 информационных мероприятий, в т.ч. представлена информация о знаменательных и юбилейных датах для АБД «Памятные даты Удмуртской Республики» на 2023 г.;
- подготовлена 3 выставки.
</t>
  </si>
  <si>
    <t>Государственный учет документов Архивного фонда Удмуртской Республики, хранящихся в Управлении по делам архивов</t>
  </si>
  <si>
    <t>Ведение государственного учета архивных документов, хранящихся в Управлении по делам архивов по установленным формам учета и отчетности, обеспечение включения в общеотраслевой учетный программный  комплекс «Архивный фонд» 100 % архивных дел</t>
  </si>
  <si>
    <t>В раздел «Фонд» внесены данные по 230 фондам (100%).</t>
  </si>
  <si>
    <t>Предоставление муниципальных  услуг в области архивного дела</t>
  </si>
  <si>
    <t>Предоставление муниципальных  услуг юридическим и физическим лицам</t>
  </si>
  <si>
    <t>Предоставление гражданам и организациям архивной информации и копий архивных документов</t>
  </si>
  <si>
    <t>Прием и исполнение 2000 запросов граждан и организаций о предоставлении архивной информации в законодательно установленные сроки, в том числе в режиме «Одного окна»</t>
  </si>
  <si>
    <t xml:space="preserve">Принято и исполнено:
2007  запросов в законодательно установленные сроки,  в т.ч.:
- 1886 запросов через СЭД «Деловая почта»),
- 16 запросов с использованием порталов госуслуг,      </t>
  </si>
  <si>
    <t>Мероприятие носит заявительный характер</t>
  </si>
  <si>
    <t>Обеспечение доступа к архивным документам (копиям) и справочно-поисковым системам к ним в читальном зале Управления по делам архивов</t>
  </si>
  <si>
    <r>
      <t xml:space="preserve">Предоставление доступа в читальном зале Управления по делам архивов 12 пользователям к </t>
    </r>
    <r>
      <rPr>
        <sz val="9"/>
        <color indexed="6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архивным документам</t>
    </r>
  </si>
  <si>
    <t>Предоставлен доступ в читальном зале Управления по делам архивов 24 пользователям/ 36 посещений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</si>
  <si>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</si>
  <si>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 xml:space="preserve"> Проведение 25-30 мероприятий Управлением по делам архивов ежегодно по вопросам оказания методической и практической помощи организациям-источникам комплектования Управления по делам архивов  </t>
  </si>
  <si>
    <t xml:space="preserve">Проведено 31 мероприятий по вопросам оказания методической и практической помощи организациям ИК  Управления по делам архивов </t>
  </si>
  <si>
    <t xml:space="preserve">Модернизация технологий работы на основании внедрения современных информационных и телекоммуникационных технологий </t>
  </si>
  <si>
    <t>Внедрение автоматизированных программных комплексов, баз данных  к архивным документам, хранящимся в Управлении по делам архивов</t>
  </si>
  <si>
    <t>Введение в базу данных «Архивный фонд» 100% фондов, 100%, описей и 100% заголовков дел</t>
  </si>
  <si>
    <t>Введено в базу данных «Архивный фонд» 18 организаций, 460 заголовков дел</t>
  </si>
  <si>
    <t>Перевод архивных документов, хранящихся в Управлении по делам архивов, в электронный вид (оцифровка)</t>
  </si>
  <si>
    <t>Достижение доли оцифрованных документов – 3,3 процента от общего  объема документов Архивного фонда Удмуртской Республики, хранящихся в Управлении по делам архивов</t>
  </si>
  <si>
    <t>Оцифровано 3,7 % документов, хранящихся в Управлении по делам архивов</t>
  </si>
  <si>
    <r>
  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УР, временно хранящихся в</t>
    </r>
    <r>
      <rPr>
        <b/>
        <sz val="9"/>
        <color indexed="8"/>
        <rFont val="Times New Roman"/>
        <family val="1"/>
      </rPr>
      <t xml:space="preserve"> Управлении по делам архивов Администрации города Воткинска</t>
    </r>
  </si>
  <si>
    <t>Выполнение переданных отдельных государственных полномочий  Удмуртской Республики надлежащим образом в соответствии  с Законом Удмуртской Республики от 29 декабря 2005 года № 82-РЗ «О наделении органов местного самоуправления отдельными государственными полномочиями в области архивного дела»</t>
  </si>
  <si>
    <t>Обеспечение временного  хранения в Управлении по делам архивов архивных документов, относящихся к собственности Удмуртской Республики</t>
  </si>
  <si>
    <t>Обеспечение временного хранения более 21623 дел, отнесенных к  собственности УР</t>
  </si>
  <si>
    <t>На 31.12.2023 архив обеспечивает временное хранение 26481 дел, отнесенных к собственности УР</t>
  </si>
  <si>
    <t>Организация приема в  Управление по делам архивов архивных документов, отнесенных  к собственности Удмуртской Республики</t>
  </si>
  <si>
    <t>Планируется принять 125 дел, отнесенных к собственности Удмуртской Республики</t>
  </si>
  <si>
    <t>Принято 742 дела, отнесенных к собственнности УР</t>
  </si>
  <si>
    <t>Государственный учет архивных документов, отнесенных к собственности Удмуртской Республики, временно хранящихся в Управлении по делам архивов</t>
  </si>
  <si>
    <t>Обеспечение включения в общеотраслевой учетный программный  комплекс «Архивный фонд» 100 % архивных дел государственной собственности Удмуртской Республики</t>
  </si>
  <si>
    <t>Введено в базу данных «Архивный фонд» 100%</t>
  </si>
  <si>
    <t>Использование архивных документов государственной собственности Удмуртской Республики временно хранящихся в Управлении по делам архивов</t>
  </si>
  <si>
    <t>Организация и проведение информационных мероприятий в форме подготовки выставок, радиопередач, статей и др. на основе архивных документов, отнесенных к  собственности Удмуртской Республики, временно хранящихся в Управлении по делам архивов</t>
  </si>
  <si>
    <t>Проведено 2 выставки, размещено 6 информационных материалов в сети Интернет</t>
  </si>
  <si>
    <t>Предоставление государственных услуг по предоставлению архивных документов, относящихся к собственности Удмуртской Республики временно хранящихся в Управлении по делам архивов, пользователям в читальный зал Управления по делам архивов</t>
  </si>
  <si>
    <t>Предоставление доступа  пользователям в читальном зале Управлении по делам архивов к архивным документам, отнесенным к собственности Удмуртской Республики</t>
  </si>
  <si>
    <t>К документам архива, отнесенным к собственности УР, обратилось 10 человек</t>
  </si>
  <si>
    <t>Мероприятие носит заявительный зарактер</t>
  </si>
  <si>
    <t>6</t>
  </si>
  <si>
    <t>Предоставление государственной услуги по предоставлению государственным организациям Удмуртской Республики, иным организациям и гражданам оформленных в установленном порядке  архивных справок или копий архивных документов, относящихся к собственности Удмуртской Республики</t>
  </si>
  <si>
    <t>Оказание методической помощи органам государственной власти Удмуртской Республики, государственным и унитарным предприятиям Удмуртской Республики, включая казенные предприятия, и государственным учреждениям Удмуртской Республики, расположенным на территории г.Воткинска, по обеспечению сохранности, упорядочению, комплектованию, учету и использованию архивных документов</t>
  </si>
  <si>
    <t>Оказана методическая помощь 7 организациям, относящимся к собственности УР</t>
  </si>
  <si>
    <t>7</t>
  </si>
  <si>
    <t>Прием и исполнение более 600 запросов граждан и организаций по архивным документам, отнесенным к  собственности Удмуртской Республики, в установленные законодательством сроки, в том числе в режиме «Одного окна»</t>
  </si>
  <si>
    <t xml:space="preserve">Принято и исполнено:
207 запросов в законодательно установленные сроки,  в т.ч.:
- 186 запросов через СЭД «Деловая почта»),
- 21 запрос с использованием порталов госуслуг,                        
</t>
  </si>
  <si>
    <t>Управление учета и отчетности</t>
  </si>
  <si>
    <t>Создание условий для реализации муниципальной программы</t>
  </si>
  <si>
    <t xml:space="preserve">Кассовый расход 100,0% </t>
  </si>
  <si>
    <t>Государственная регистрация актов гражданского  состояния</t>
  </si>
  <si>
    <t>Управление ЗАГС</t>
  </si>
  <si>
    <t>Предоставление государственных услуг в сфере государственной регистрации актов гражданского состояния</t>
  </si>
  <si>
    <t>Предоставление государственной услуги по государственной регистрации актов гражданского состояния (рождения, заключения брака, расторжения брака, усыновления (удочерения), установления отцовства, перемены имени и смерть, в том числе, выдаче повторных свидетельств (справок), внесению исправлений и или изменений в записи актов гражданского состояния, восстановлению и аннулированию записей актов гражданского состояния в соответствии с переданными государственными полномочиями</t>
  </si>
  <si>
    <t>Предоставление государственных услуг по государственной регистрации актов гражданского состояния на территории города Воткинска, включая выдачу повторных документов</t>
  </si>
  <si>
    <t xml:space="preserve">Предоставление государственных услуг по государственной регистрации актов гражданского состояния на территории города Воткинска. Зарегистрировано 2942 акта. </t>
  </si>
  <si>
    <t>Предоставление государственной услуги по истребованию личных документов</t>
  </si>
  <si>
    <t>Предоставление государственной услуги по истребованию личных документов о государственной регистрации актов гражданского состояния с территории иностранных государств</t>
  </si>
  <si>
    <t xml:space="preserve">Направлено запросов по истребованию личных документов - 9, исполнено - 5. </t>
  </si>
  <si>
    <t xml:space="preserve">Осуществление учета, надлежащего хранения и контроля за использованием бланков свидетельств о государственной регистрации актов гражданского состояния, представление в установленном порядке в уполномоченный орган государственной власти Удмуртской Республики (Комитет по делам ЗАГС) отчетов по движению указанных бланков </t>
  </si>
  <si>
    <t>Обеспечение сохранности бланков свидетельств о государственной регистрации актов гражданского состояния</t>
  </si>
  <si>
    <t xml:space="preserve">Учет обеспечен. </t>
  </si>
  <si>
    <t>Формирование, систематизация, обработка, учет и хранение первых экземпляров записей актов гражданского состояния, составленных Управлением ЗАГС</t>
  </si>
  <si>
    <t>Обеспечение сохранности и использование документов Управления ЗАГС</t>
  </si>
  <si>
    <t>Проведение научно-технической обработки и переплете записей актов гражданского состояния за предыдущий год, составление на них описей и истории фонда</t>
  </si>
  <si>
    <t>Производится упорядочивание архивных документов. Номенклатура на 2023 год утверждена ЭК Управления ЗАГС Администрации города Воткинска (протокол № 2 от 11.01.2023г.)</t>
  </si>
  <si>
    <t>Обеспечение сохранности книг государственной регистрации актов гражданского состояния</t>
  </si>
  <si>
    <t>Режимы хранения документов обеспечены</t>
  </si>
  <si>
    <t>Кассовый расход 100%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</si>
  <si>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</si>
  <si>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</si>
  <si>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t>Ответственный исполнитель Управление организационной и кадровой работы Администрации города Воткинска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</si>
  <si>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</si>
  <si>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</si>
  <si>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</si>
  <si>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 xml:space="preserve">План на отчетный год </t>
  </si>
  <si>
    <t xml:space="preserve">План на отчетный период </t>
  </si>
  <si>
    <t xml:space="preserve">Факт по состоянию на конец отчетного периода </t>
  </si>
  <si>
    <t>% исполнения к плану на отчетный год (гр9/гр7*100)</t>
  </si>
  <si>
    <t>% исполнения к плану на отчетный период (гр9/гр8*100)</t>
  </si>
  <si>
    <t>Наименование меры                                        государственного регулирования</t>
  </si>
  <si>
    <t>хх</t>
  </si>
  <si>
    <t>х</t>
  </si>
  <si>
    <t>Наименование подпрограммы, в рамках которой оказываются муниципальные услуги муниципальными учреждениями</t>
  </si>
  <si>
    <t>ххх</t>
  </si>
  <si>
    <t>В рамках программы муниципальные задания на выполнение муниципальных работ (услуг) не выдаются</t>
  </si>
  <si>
    <t>План на конец отчетного 2023  года</t>
  </si>
  <si>
    <t>Подпрограмма "Организация муниципального управления"</t>
  </si>
  <si>
    <t>Удовлетворенность населения деятельностью органов местного самоуправления городского округа</t>
  </si>
  <si>
    <t>Снижение доли импорта товаров и услуг вследствие введения международных санкций. Рост тарифов на услуги ЖКХ</t>
  </si>
  <si>
    <t>Снижение численности населения. Индексация заработной платы</t>
  </si>
  <si>
    <t>Подпрограмма "Архивное дело"</t>
  </si>
  <si>
    <t>Доля архивных документов, хранящихся в Управлении по делам архивов в нормативных условиях, обеспечивающих их постоянное (вечное) хранение, в общем  количестве документов Управления по делам архивов</t>
  </si>
  <si>
    <t>Удельный вес документов Архивного фонда Удмуртской Республики, хранящихся сверх установленных сроков их временного хранения  в организациях-источникам комплектования  Управления по делам архивов</t>
  </si>
  <si>
    <t>Доля архивных документов, включая фонды аудио- и видеоархивов, переведенных в электронную форму, в общем  объеме документов Архивного фонда Удмуртской Республики, хранящихся в Управлении по делам архивов</t>
  </si>
  <si>
    <t>Подпрограмма "Государственная регистрация актов гражданского состояния"</t>
  </si>
  <si>
    <t>мин.</t>
  </si>
  <si>
    <t>не более 15</t>
  </si>
  <si>
    <t>Отчет о реализации муниципальной программы "Муниципальное управление на 2020-2026годы"</t>
  </si>
  <si>
    <r>
      <t xml:space="preserve">по состоянию на </t>
    </r>
    <r>
      <rPr>
        <sz val="12"/>
        <rFont val="Times New Roman"/>
        <family val="1"/>
      </rPr>
      <t xml:space="preserve"> 31.12.2023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</si>
</sst>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00"/>
    <numFmt numFmtId="182" formatCode="0.000"/>
    <numFmt numFmtId="183" formatCode="[$-FC19]d\ mmmm\ yyyy\ &quot;г.&quot;"/>
    <numFmt numFmtId="184" formatCode="#,##0.00\ _₽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.5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12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2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2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4" fontId="2" fillId="32" borderId="10" xfId="0" applyNumberFormat="1" applyFont="1" applyFill="1" applyBorder="1" applyAlignment="1">
      <alignment horizontal="right" vertical="center"/>
    </xf>
    <xf numFmtId="174" fontId="2" fillId="0" borderId="0" xfId="0" applyNumberFormat="1" applyFont="1" applyAlignment="1">
      <alignment/>
    </xf>
    <xf numFmtId="0" fontId="13" fillId="0" borderId="14" xfId="0" applyFont="1" applyBorder="1" applyAlignment="1">
      <alignment/>
    </xf>
    <xf numFmtId="182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24" fillId="0" borderId="0" xfId="42" applyFont="1" applyBorder="1" applyAlignment="1">
      <alignment horizontal="left" vertical="center"/>
    </xf>
    <xf numFmtId="0" fontId="11" fillId="0" borderId="0" xfId="42" applyFont="1" applyBorder="1" applyAlignment="1">
      <alignment horizontal="center" vertical="center"/>
    </xf>
    <xf numFmtId="0" fontId="11" fillId="33" borderId="0" xfId="42" applyFont="1" applyFill="1" applyBorder="1" applyAlignment="1">
      <alignment horizontal="center" vertical="center" wrapText="1"/>
    </xf>
    <xf numFmtId="0" fontId="11" fillId="33" borderId="0" xfId="42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/>
    </xf>
    <xf numFmtId="0" fontId="66" fillId="34" borderId="10" xfId="0" applyFont="1" applyFill="1" applyBorder="1" applyAlignment="1">
      <alignment wrapText="1"/>
    </xf>
    <xf numFmtId="4" fontId="8" fillId="0" borderId="15" xfId="0" applyNumberFormat="1" applyFont="1" applyBorder="1" applyAlignment="1">
      <alignment horizontal="center" vertical="center"/>
    </xf>
    <xf numFmtId="0" fontId="66" fillId="34" borderId="10" xfId="0" applyFont="1" applyFill="1" applyBorder="1" applyAlignment="1">
      <alignment horizontal="left" wrapText="1" indent="3"/>
    </xf>
    <xf numFmtId="4" fontId="2" fillId="32" borderId="15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184" fontId="18" fillId="0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49" fontId="17" fillId="35" borderId="10" xfId="0" applyNumberFormat="1" applyFont="1" applyFill="1" applyBorder="1" applyAlignment="1">
      <alignment horizontal="left" vertical="center" wrapText="1"/>
    </xf>
    <xf numFmtId="184" fontId="18" fillId="0" borderId="12" xfId="0" applyNumberFormat="1" applyFont="1" applyFill="1" applyBorder="1" applyAlignment="1">
      <alignment horizontal="center" vertical="center" wrapText="1"/>
    </xf>
    <xf numFmtId="49" fontId="18" fillId="33" borderId="16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1" fontId="17" fillId="35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84" fontId="18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84" fontId="17" fillId="35" borderId="10" xfId="0" applyNumberFormat="1" applyFont="1" applyFill="1" applyBorder="1" applyAlignment="1">
      <alignment horizontal="center" vertical="center" wrapText="1"/>
    </xf>
    <xf numFmtId="1" fontId="18" fillId="35" borderId="10" xfId="0" applyNumberFormat="1" applyFont="1" applyFill="1" applyBorder="1" applyAlignment="1">
      <alignment horizontal="center" vertical="center" wrapText="1"/>
    </xf>
    <xf numFmtId="184" fontId="17" fillId="35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2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/>
    </xf>
    <xf numFmtId="14" fontId="19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182" fontId="12" fillId="0" borderId="0" xfId="0" applyNumberFormat="1" applyFont="1" applyAlignment="1">
      <alignment/>
    </xf>
    <xf numFmtId="182" fontId="12" fillId="0" borderId="0" xfId="0" applyNumberFormat="1" applyFont="1" applyFill="1" applyAlignment="1">
      <alignment horizontal="center"/>
    </xf>
    <xf numFmtId="182" fontId="11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/>
    </xf>
    <xf numFmtId="182" fontId="7" fillId="33" borderId="10" xfId="0" applyNumberFormat="1" applyFont="1" applyFill="1" applyBorder="1" applyAlignment="1">
      <alignment horizontal="center" vertical="center" wrapText="1"/>
    </xf>
    <xf numFmtId="182" fontId="10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2" fillId="32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Border="1" applyAlignment="1">
      <alignment/>
    </xf>
    <xf numFmtId="182" fontId="13" fillId="0" borderId="0" xfId="0" applyNumberFormat="1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6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/>
    </xf>
    <xf numFmtId="0" fontId="67" fillId="0" borderId="0" xfId="0" applyFont="1" applyAlignment="1">
      <alignment vertical="top" wrapText="1"/>
    </xf>
    <xf numFmtId="0" fontId="67" fillId="0" borderId="11" xfId="0" applyFont="1" applyBorder="1" applyAlignment="1">
      <alignment vertical="top" wrapText="1"/>
    </xf>
    <xf numFmtId="0" fontId="6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67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justify" vertical="top" wrapText="1"/>
    </xf>
    <xf numFmtId="0" fontId="69" fillId="0" borderId="0" xfId="0" applyFont="1" applyAlignment="1">
      <alignment vertical="top" wrapText="1"/>
    </xf>
    <xf numFmtId="0" fontId="67" fillId="0" borderId="12" xfId="0" applyFont="1" applyBorder="1" applyAlignment="1">
      <alignment vertical="top" wrapText="1"/>
    </xf>
    <xf numFmtId="0" fontId="67" fillId="0" borderId="13" xfId="0" applyFont="1" applyBorder="1" applyAlignment="1">
      <alignment vertical="top" wrapText="1"/>
    </xf>
    <xf numFmtId="0" fontId="70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top" wrapText="1"/>
    </xf>
    <xf numFmtId="0" fontId="67" fillId="0" borderId="12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7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7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justify" vertical="center"/>
    </xf>
    <xf numFmtId="0" fontId="25" fillId="0" borderId="0" xfId="0" applyFont="1" applyAlignment="1">
      <alignment/>
    </xf>
    <xf numFmtId="0" fontId="71" fillId="0" borderId="0" xfId="0" applyFont="1" applyAlignment="1">
      <alignment/>
    </xf>
    <xf numFmtId="0" fontId="66" fillId="0" borderId="0" xfId="0" applyFont="1" applyAlignment="1">
      <alignment/>
    </xf>
    <xf numFmtId="174" fontId="2" fillId="0" borderId="10" xfId="0" applyNumberFormat="1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8" fillId="0" borderId="10" xfId="0" applyFont="1" applyBorder="1" applyAlignment="1">
      <alignment horizontal="justify"/>
    </xf>
    <xf numFmtId="0" fontId="66" fillId="0" borderId="10" xfId="0" applyFont="1" applyBorder="1" applyAlignment="1">
      <alignment/>
    </xf>
    <xf numFmtId="174" fontId="2" fillId="0" borderId="10" xfId="0" applyNumberFormat="1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2" fillId="0" borderId="12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180" fontId="2" fillId="0" borderId="15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67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1" fillId="0" borderId="0" xfId="42" applyFont="1" applyBorder="1" applyAlignment="1">
      <alignment horizontal="center" vertical="center"/>
    </xf>
    <xf numFmtId="0" fontId="11" fillId="0" borderId="14" xfId="42" applyFont="1" applyBorder="1" applyAlignment="1">
      <alignment horizontal="center" vertical="center" wrapText="1"/>
    </xf>
    <xf numFmtId="0" fontId="12" fillId="0" borderId="0" xfId="42" applyFont="1" applyBorder="1" applyAlignment="1">
      <alignment horizontal="center" vertical="top"/>
    </xf>
    <xf numFmtId="0" fontId="24" fillId="0" borderId="0" xfId="42" applyFont="1" applyBorder="1" applyAlignment="1">
      <alignment horizontal="center" vertical="center"/>
    </xf>
    <xf numFmtId="0" fontId="11" fillId="0" borderId="0" xfId="42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7" fillId="35" borderId="16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49" fontId="18" fillId="33" borderId="16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0" fontId="17" fillId="35" borderId="1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horizontal="center" vertical="center" wrapText="1"/>
    </xf>
    <xf numFmtId="49" fontId="18" fillId="33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18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justify" wrapText="1"/>
    </xf>
    <xf numFmtId="0" fontId="7" fillId="0" borderId="17" xfId="0" applyFont="1" applyBorder="1" applyAlignment="1">
      <alignment horizontal="center" vertical="justify" wrapText="1"/>
    </xf>
    <xf numFmtId="0" fontId="7" fillId="0" borderId="15" xfId="0" applyFont="1" applyBorder="1" applyAlignment="1">
      <alignment horizontal="center" vertical="justify" wrapText="1"/>
    </xf>
    <xf numFmtId="0" fontId="25" fillId="0" borderId="0" xfId="0" applyFont="1" applyAlignment="1">
      <alignment horizontal="justify" wrapText="1"/>
    </xf>
    <xf numFmtId="174" fontId="5" fillId="0" borderId="12" xfId="0" applyNumberFormat="1" applyFont="1" applyBorder="1" applyAlignment="1">
      <alignment horizontal="center"/>
    </xf>
    <xf numFmtId="174" fontId="5" fillId="0" borderId="17" xfId="0" applyNumberFormat="1" applyFont="1" applyBorder="1" applyAlignment="1">
      <alignment horizontal="center"/>
    </xf>
    <xf numFmtId="174" fontId="5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4" fontId="2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0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11" sqref="A11:Q11"/>
    </sheetView>
  </sheetViews>
  <sheetFormatPr defaultColWidth="9.140625" defaultRowHeight="15"/>
  <cols>
    <col min="1" max="5" width="3.28125" style="10" customWidth="1"/>
    <col min="6" max="6" width="27.8515625" style="10" customWidth="1"/>
    <col min="7" max="7" width="16.8515625" style="10" customWidth="1"/>
    <col min="8" max="8" width="5.421875" style="10" customWidth="1"/>
    <col min="9" max="10" width="4.00390625" style="10" customWidth="1"/>
    <col min="11" max="11" width="10.140625" style="10" customWidth="1"/>
    <col min="12" max="12" width="4.57421875" style="10" customWidth="1"/>
    <col min="13" max="13" width="8.7109375" style="10" customWidth="1"/>
    <col min="14" max="15" width="10.57421875" style="10" customWidth="1"/>
    <col min="16" max="17" width="8.8515625" style="10" customWidth="1"/>
    <col min="18" max="16384" width="9.140625" style="10" customWidth="1"/>
  </cols>
  <sheetData>
    <row r="1" spans="1:17" s="9" customFormat="1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11" t="s">
        <v>12</v>
      </c>
      <c r="O1" s="211"/>
      <c r="P1" s="211"/>
      <c r="Q1" s="211"/>
    </row>
    <row r="2" spans="1:17" s="9" customFormat="1" ht="3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12" t="s">
        <v>18</v>
      </c>
      <c r="O2" s="212"/>
      <c r="P2" s="212"/>
      <c r="Q2" s="212"/>
    </row>
    <row r="3" spans="1:17" s="9" customFormat="1" ht="29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13" t="s">
        <v>25</v>
      </c>
      <c r="O3" s="213"/>
      <c r="P3" s="213"/>
      <c r="Q3" s="213"/>
    </row>
    <row r="4" spans="1:17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14" t="s">
        <v>19</v>
      </c>
      <c r="O4" s="214"/>
      <c r="P4" s="214"/>
      <c r="Q4" s="214"/>
    </row>
    <row r="5" spans="1:17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16" t="s">
        <v>26</v>
      </c>
      <c r="O5" s="216"/>
      <c r="P5" s="216"/>
      <c r="Q5" s="216"/>
    </row>
    <row r="6" spans="1:17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18" t="s">
        <v>20</v>
      </c>
      <c r="O6" s="218"/>
      <c r="P6" s="218"/>
      <c r="Q6" s="218"/>
    </row>
    <row r="7" spans="1:17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17" t="s">
        <v>21</v>
      </c>
      <c r="O7" s="217"/>
      <c r="P7" s="217"/>
      <c r="Q7" s="217"/>
    </row>
    <row r="8" spans="1:17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18" t="s">
        <v>22</v>
      </c>
      <c r="O8" s="218"/>
      <c r="P8" s="218"/>
      <c r="Q8" s="218"/>
    </row>
    <row r="9" spans="1:17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2"/>
      <c r="Q9" s="2"/>
    </row>
    <row r="10" spans="1:17" s="9" customFormat="1" ht="17.25" customHeight="1">
      <c r="A10" s="215" t="s">
        <v>370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</row>
    <row r="11" spans="1:17" s="9" customFormat="1" ht="17.25" customHeight="1">
      <c r="A11" s="215" t="s">
        <v>371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</row>
    <row r="12" spans="1:17" s="9" customFormat="1" ht="17.2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9" customFormat="1" ht="17.2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</sheetData>
  <sheetProtection/>
  <mergeCells count="10">
    <mergeCell ref="N1:Q1"/>
    <mergeCell ref="N2:Q2"/>
    <mergeCell ref="N3:Q3"/>
    <mergeCell ref="N4:Q4"/>
    <mergeCell ref="A11:Q11"/>
    <mergeCell ref="A10:Q10"/>
    <mergeCell ref="N5:Q5"/>
    <mergeCell ref="N7:Q7"/>
    <mergeCell ref="N6:Q6"/>
    <mergeCell ref="N8:Q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SheetLayoutView="25" zoomScalePageLayoutView="80" workbookViewId="0" topLeftCell="A27">
      <selection activeCell="N44" sqref="N44"/>
    </sheetView>
  </sheetViews>
  <sheetFormatPr defaultColWidth="9.140625" defaultRowHeight="15"/>
  <cols>
    <col min="1" max="1" width="3.140625" style="0" customWidth="1"/>
    <col min="2" max="3" width="3.00390625" style="0" customWidth="1"/>
    <col min="4" max="4" width="3.140625" style="0" customWidth="1"/>
    <col min="5" max="5" width="3.28125" style="0" customWidth="1"/>
    <col min="6" max="6" width="15.140625" style="0" customWidth="1"/>
    <col min="7" max="7" width="16.421875" style="0" customWidth="1"/>
    <col min="8" max="8" width="9.28125" style="0" bestFit="1" customWidth="1"/>
    <col min="11" max="11" width="10.00390625" style="0" customWidth="1"/>
    <col min="12" max="12" width="9.28125" style="0" bestFit="1" customWidth="1"/>
    <col min="13" max="13" width="11.00390625" style="99" bestFit="1" customWidth="1"/>
    <col min="14" max="14" width="11.00390625" style="0" bestFit="1" customWidth="1"/>
    <col min="15" max="16" width="11.00390625" style="0" customWidth="1"/>
    <col min="17" max="17" width="10.8515625" style="0" customWidth="1"/>
  </cols>
  <sheetData>
    <row r="1" spans="1:17" ht="15.75">
      <c r="A1" s="65"/>
      <c r="B1" s="221" t="s">
        <v>97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66"/>
      <c r="P1" s="66"/>
      <c r="Q1" s="65"/>
    </row>
    <row r="2" spans="1:17" ht="15.75">
      <c r="A2" s="65"/>
      <c r="B2" s="66"/>
      <c r="C2" s="66"/>
      <c r="D2" s="66"/>
      <c r="E2" s="66"/>
      <c r="F2" s="222" t="s">
        <v>98</v>
      </c>
      <c r="G2" s="222"/>
      <c r="H2" s="222"/>
      <c r="I2" s="222"/>
      <c r="J2" s="222"/>
      <c r="K2" s="222"/>
      <c r="L2" s="222"/>
      <c r="M2" s="222"/>
      <c r="N2" s="67"/>
      <c r="O2" s="67"/>
      <c r="P2" s="67"/>
      <c r="Q2" s="65"/>
    </row>
    <row r="3" spans="1:17" ht="15.75">
      <c r="A3" s="65"/>
      <c r="B3" s="66"/>
      <c r="C3" s="66"/>
      <c r="D3" s="66"/>
      <c r="E3" s="66"/>
      <c r="F3" s="223" t="s">
        <v>99</v>
      </c>
      <c r="G3" s="223"/>
      <c r="H3" s="223"/>
      <c r="I3" s="223"/>
      <c r="J3" s="223"/>
      <c r="K3" s="223"/>
      <c r="L3" s="223"/>
      <c r="M3" s="223"/>
      <c r="N3" s="68"/>
      <c r="O3" s="68"/>
      <c r="P3" s="68"/>
      <c r="Q3" s="65"/>
    </row>
    <row r="4" spans="1:17" ht="15.75">
      <c r="A4" s="65"/>
      <c r="B4" s="66"/>
      <c r="C4" s="66"/>
      <c r="D4" s="66"/>
      <c r="E4" s="66"/>
      <c r="F4" s="66"/>
      <c r="G4" s="224" t="s">
        <v>140</v>
      </c>
      <c r="H4" s="221"/>
      <c r="I4" s="221"/>
      <c r="J4" s="221"/>
      <c r="K4" s="221"/>
      <c r="L4" s="221"/>
      <c r="M4" s="68"/>
      <c r="N4" s="68"/>
      <c r="O4" s="68"/>
      <c r="P4" s="68"/>
      <c r="Q4" s="65"/>
    </row>
    <row r="5" spans="1:17" ht="15.75">
      <c r="A5" s="225" t="s">
        <v>100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1:17" ht="22.5" customHeight="1">
      <c r="A6" s="226" t="s">
        <v>2</v>
      </c>
      <c r="B6" s="226"/>
      <c r="C6" s="226"/>
      <c r="D6" s="226"/>
      <c r="E6" s="226"/>
      <c r="F6" s="226" t="s">
        <v>101</v>
      </c>
      <c r="G6" s="226" t="s">
        <v>132</v>
      </c>
      <c r="H6" s="226" t="s">
        <v>102</v>
      </c>
      <c r="I6" s="226"/>
      <c r="J6" s="226"/>
      <c r="K6" s="226"/>
      <c r="L6" s="226"/>
      <c r="M6" s="226" t="s">
        <v>103</v>
      </c>
      <c r="N6" s="226"/>
      <c r="O6" s="226"/>
      <c r="P6" s="226" t="s">
        <v>104</v>
      </c>
      <c r="Q6" s="226"/>
    </row>
    <row r="7" spans="1:17" ht="15" customHeight="1">
      <c r="A7" s="226"/>
      <c r="B7" s="226"/>
      <c r="C7" s="226"/>
      <c r="D7" s="226"/>
      <c r="E7" s="226"/>
      <c r="F7" s="226"/>
      <c r="G7" s="226"/>
      <c r="H7" s="226" t="s">
        <v>10</v>
      </c>
      <c r="I7" s="226" t="s">
        <v>106</v>
      </c>
      <c r="J7" s="226" t="s">
        <v>107</v>
      </c>
      <c r="K7" s="226" t="s">
        <v>133</v>
      </c>
      <c r="L7" s="226" t="s">
        <v>108</v>
      </c>
      <c r="M7" s="233" t="s">
        <v>141</v>
      </c>
      <c r="N7" s="233" t="s">
        <v>142</v>
      </c>
      <c r="O7" s="233" t="s">
        <v>109</v>
      </c>
      <c r="P7" s="233" t="s">
        <v>143</v>
      </c>
      <c r="Q7" s="233" t="s">
        <v>110</v>
      </c>
    </row>
    <row r="8" spans="1:17" ht="21" customHeight="1">
      <c r="A8" s="88" t="s">
        <v>4</v>
      </c>
      <c r="B8" s="88" t="s">
        <v>3</v>
      </c>
      <c r="C8" s="88" t="s">
        <v>67</v>
      </c>
      <c r="D8" s="88" t="s">
        <v>68</v>
      </c>
      <c r="E8" s="88" t="s">
        <v>105</v>
      </c>
      <c r="F8" s="226"/>
      <c r="G8" s="226"/>
      <c r="H8" s="226"/>
      <c r="I8" s="226"/>
      <c r="J8" s="226"/>
      <c r="K8" s="226"/>
      <c r="L8" s="226"/>
      <c r="M8" s="233"/>
      <c r="N8" s="233" t="s">
        <v>142</v>
      </c>
      <c r="O8" s="233" t="s">
        <v>109</v>
      </c>
      <c r="P8" s="233" t="s">
        <v>144</v>
      </c>
      <c r="Q8" s="233" t="s">
        <v>110</v>
      </c>
    </row>
    <row r="9" spans="1:17" ht="15">
      <c r="A9" s="230" t="s">
        <v>28</v>
      </c>
      <c r="B9" s="219">
        <v>0</v>
      </c>
      <c r="C9" s="219"/>
      <c r="D9" s="219"/>
      <c r="E9" s="219"/>
      <c r="F9" s="220" t="s">
        <v>111</v>
      </c>
      <c r="G9" s="91" t="s">
        <v>112</v>
      </c>
      <c r="H9" s="90"/>
      <c r="I9" s="90"/>
      <c r="J9" s="90"/>
      <c r="K9" s="90"/>
      <c r="L9" s="90"/>
      <c r="M9" s="100">
        <f aca="true" t="shared" si="0" ref="M9:O10">M11+M36+M49</f>
        <v>48602.49999999999</v>
      </c>
      <c r="N9" s="100">
        <f t="shared" si="0"/>
        <v>51808.6</v>
      </c>
      <c r="O9" s="100">
        <f t="shared" si="0"/>
        <v>50874.2</v>
      </c>
      <c r="P9" s="101">
        <f aca="true" t="shared" si="1" ref="P9:P14">O9/M9*100</f>
        <v>104.67403940126539</v>
      </c>
      <c r="Q9" s="96">
        <f>Q10</f>
        <v>106.59657425029579</v>
      </c>
    </row>
    <row r="10" spans="1:17" ht="27" customHeight="1">
      <c r="A10" s="230"/>
      <c r="B10" s="219"/>
      <c r="C10" s="219"/>
      <c r="D10" s="219"/>
      <c r="E10" s="219"/>
      <c r="F10" s="220"/>
      <c r="G10" s="91" t="s">
        <v>83</v>
      </c>
      <c r="H10" s="90">
        <v>933</v>
      </c>
      <c r="I10" s="90"/>
      <c r="J10" s="90"/>
      <c r="K10" s="90"/>
      <c r="L10" s="90"/>
      <c r="M10" s="100">
        <f t="shared" si="0"/>
        <v>48602.49999999999</v>
      </c>
      <c r="N10" s="100">
        <f t="shared" si="0"/>
        <v>51808.6</v>
      </c>
      <c r="O10" s="100">
        <f t="shared" si="0"/>
        <v>50874.2</v>
      </c>
      <c r="P10" s="101">
        <f t="shared" si="1"/>
        <v>104.67403940126539</v>
      </c>
      <c r="Q10" s="96">
        <f>N10/M10*100</f>
        <v>106.59657425029579</v>
      </c>
    </row>
    <row r="11" spans="1:17" ht="15">
      <c r="A11" s="227" t="s">
        <v>28</v>
      </c>
      <c r="B11" s="219">
        <v>1</v>
      </c>
      <c r="C11" s="219"/>
      <c r="D11" s="219"/>
      <c r="E11" s="219"/>
      <c r="F11" s="220" t="s">
        <v>98</v>
      </c>
      <c r="G11" s="78" t="s">
        <v>112</v>
      </c>
      <c r="H11" s="79"/>
      <c r="I11" s="79"/>
      <c r="J11" s="79"/>
      <c r="K11" s="79"/>
      <c r="L11" s="79"/>
      <c r="M11" s="100">
        <f>M12</f>
        <v>39704.2</v>
      </c>
      <c r="N11" s="100">
        <f>N12</f>
        <v>43051.9</v>
      </c>
      <c r="O11" s="100">
        <f>O12</f>
        <v>42280.6</v>
      </c>
      <c r="P11" s="101">
        <f t="shared" si="1"/>
        <v>106.48898605185346</v>
      </c>
      <c r="Q11" s="96">
        <f>Q12</f>
        <v>108.43160169453108</v>
      </c>
    </row>
    <row r="12" spans="1:17" ht="26.25" customHeight="1">
      <c r="A12" s="227"/>
      <c r="B12" s="219"/>
      <c r="C12" s="219"/>
      <c r="D12" s="219"/>
      <c r="E12" s="219"/>
      <c r="F12" s="220"/>
      <c r="G12" s="78" t="s">
        <v>83</v>
      </c>
      <c r="H12" s="79">
        <v>933</v>
      </c>
      <c r="I12" s="79"/>
      <c r="J12" s="79"/>
      <c r="K12" s="79"/>
      <c r="L12" s="79"/>
      <c r="M12" s="100">
        <f>M13+M28</f>
        <v>39704.2</v>
      </c>
      <c r="N12" s="100">
        <f>N13+N28</f>
        <v>43051.9</v>
      </c>
      <c r="O12" s="100">
        <f>O13+O28</f>
        <v>42280.6</v>
      </c>
      <c r="P12" s="101">
        <f t="shared" si="1"/>
        <v>106.48898605185346</v>
      </c>
      <c r="Q12" s="96">
        <f>N12/M12*100</f>
        <v>108.43160169453108</v>
      </c>
    </row>
    <row r="13" spans="1:17" ht="15">
      <c r="A13" s="227" t="s">
        <v>28</v>
      </c>
      <c r="B13" s="219">
        <v>1</v>
      </c>
      <c r="C13" s="230" t="s">
        <v>74</v>
      </c>
      <c r="D13" s="219"/>
      <c r="E13" s="219"/>
      <c r="F13" s="220" t="s">
        <v>75</v>
      </c>
      <c r="G13" s="78" t="s">
        <v>112</v>
      </c>
      <c r="H13" s="79">
        <v>933</v>
      </c>
      <c r="I13" s="79"/>
      <c r="J13" s="80"/>
      <c r="K13" s="80"/>
      <c r="L13" s="79"/>
      <c r="M13" s="100">
        <f>M14</f>
        <v>36955</v>
      </c>
      <c r="N13" s="100">
        <f>N14</f>
        <v>40302.700000000004</v>
      </c>
      <c r="O13" s="100">
        <f>O14</f>
        <v>39531.4</v>
      </c>
      <c r="P13" s="101">
        <f t="shared" si="1"/>
        <v>106.97172236503856</v>
      </c>
      <c r="Q13" s="96">
        <f>Q14</f>
        <v>109.05885536463266</v>
      </c>
    </row>
    <row r="14" spans="1:17" ht="28.5" customHeight="1">
      <c r="A14" s="227"/>
      <c r="B14" s="219"/>
      <c r="C14" s="230"/>
      <c r="D14" s="219"/>
      <c r="E14" s="219"/>
      <c r="F14" s="220"/>
      <c r="G14" s="78" t="s">
        <v>83</v>
      </c>
      <c r="H14" s="79">
        <v>933</v>
      </c>
      <c r="I14" s="79"/>
      <c r="J14" s="80"/>
      <c r="K14" s="80"/>
      <c r="L14" s="79"/>
      <c r="M14" s="102">
        <f>SUM(M15:M27)</f>
        <v>36955</v>
      </c>
      <c r="N14" s="102">
        <f>SUM(N15:N27)</f>
        <v>40302.700000000004</v>
      </c>
      <c r="O14" s="102">
        <f>SUM(O15:O27)</f>
        <v>39531.4</v>
      </c>
      <c r="P14" s="101">
        <f t="shared" si="1"/>
        <v>106.97172236503856</v>
      </c>
      <c r="Q14" s="101">
        <f>N14/M14*100</f>
        <v>109.05885536463266</v>
      </c>
    </row>
    <row r="15" spans="1:17" ht="30" customHeight="1">
      <c r="A15" s="232" t="s">
        <v>28</v>
      </c>
      <c r="B15" s="226">
        <v>1</v>
      </c>
      <c r="C15" s="234" t="s">
        <v>74</v>
      </c>
      <c r="D15" s="226">
        <v>1</v>
      </c>
      <c r="E15" s="226"/>
      <c r="F15" s="231" t="s">
        <v>76</v>
      </c>
      <c r="G15" s="226" t="s">
        <v>83</v>
      </c>
      <c r="H15" s="226">
        <v>933</v>
      </c>
      <c r="I15" s="228" t="s">
        <v>69</v>
      </c>
      <c r="J15" s="228" t="s">
        <v>70</v>
      </c>
      <c r="K15" s="228" t="s">
        <v>113</v>
      </c>
      <c r="L15" s="69">
        <v>121</v>
      </c>
      <c r="M15" s="98">
        <v>2600</v>
      </c>
      <c r="N15" s="81">
        <v>3087.5</v>
      </c>
      <c r="O15" s="81">
        <v>3087.5</v>
      </c>
      <c r="P15" s="97">
        <f>O15/M15*100</f>
        <v>118.75</v>
      </c>
      <c r="Q15" s="92">
        <f>O15/N15*100</f>
        <v>100</v>
      </c>
    </row>
    <row r="16" spans="1:17" ht="27" customHeight="1">
      <c r="A16" s="232"/>
      <c r="B16" s="235"/>
      <c r="C16" s="234"/>
      <c r="D16" s="226"/>
      <c r="E16" s="226"/>
      <c r="F16" s="231"/>
      <c r="G16" s="226"/>
      <c r="H16" s="226"/>
      <c r="I16" s="228"/>
      <c r="J16" s="228"/>
      <c r="K16" s="228"/>
      <c r="L16" s="69">
        <v>129</v>
      </c>
      <c r="M16" s="98">
        <v>708</v>
      </c>
      <c r="N16" s="81">
        <v>771.1</v>
      </c>
      <c r="O16" s="81">
        <v>771.1</v>
      </c>
      <c r="P16" s="97">
        <f aca="true" t="shared" si="2" ref="P16:P54">O16/M16*100</f>
        <v>108.91242937853107</v>
      </c>
      <c r="Q16" s="92">
        <f aca="true" t="shared" si="3" ref="Q16:Q56">O16/N16*100</f>
        <v>100</v>
      </c>
    </row>
    <row r="17" spans="1:17" ht="15">
      <c r="A17" s="232" t="s">
        <v>28</v>
      </c>
      <c r="B17" s="226">
        <v>1</v>
      </c>
      <c r="C17" s="234">
        <v>7</v>
      </c>
      <c r="D17" s="226">
        <v>2</v>
      </c>
      <c r="E17" s="226"/>
      <c r="F17" s="231" t="s">
        <v>114</v>
      </c>
      <c r="G17" s="226" t="s">
        <v>83</v>
      </c>
      <c r="H17" s="226">
        <v>933</v>
      </c>
      <c r="I17" s="228" t="s">
        <v>69</v>
      </c>
      <c r="J17" s="228" t="s">
        <v>72</v>
      </c>
      <c r="K17" s="82" t="s">
        <v>115</v>
      </c>
      <c r="L17" s="69">
        <v>121</v>
      </c>
      <c r="M17" s="98">
        <v>21752</v>
      </c>
      <c r="N17" s="81">
        <v>22871.2</v>
      </c>
      <c r="O17" s="81">
        <v>22871.2</v>
      </c>
      <c r="P17" s="97">
        <f t="shared" si="2"/>
        <v>105.14527399779332</v>
      </c>
      <c r="Q17" s="92">
        <f t="shared" si="3"/>
        <v>100</v>
      </c>
    </row>
    <row r="18" spans="1:17" ht="15">
      <c r="A18" s="232"/>
      <c r="B18" s="226"/>
      <c r="C18" s="234"/>
      <c r="D18" s="226"/>
      <c r="E18" s="226"/>
      <c r="F18" s="231"/>
      <c r="G18" s="226"/>
      <c r="H18" s="226"/>
      <c r="I18" s="228"/>
      <c r="J18" s="228"/>
      <c r="K18" s="82" t="s">
        <v>115</v>
      </c>
      <c r="L18" s="69">
        <v>129</v>
      </c>
      <c r="M18" s="98">
        <v>6467.2</v>
      </c>
      <c r="N18" s="81">
        <v>6875.4</v>
      </c>
      <c r="O18" s="81">
        <v>6875.4</v>
      </c>
      <c r="P18" s="97">
        <f t="shared" si="2"/>
        <v>106.31185056902524</v>
      </c>
      <c r="Q18" s="92">
        <f t="shared" si="3"/>
        <v>100</v>
      </c>
    </row>
    <row r="19" spans="1:17" ht="15">
      <c r="A19" s="232"/>
      <c r="B19" s="226"/>
      <c r="C19" s="234"/>
      <c r="D19" s="226"/>
      <c r="E19" s="226"/>
      <c r="F19" s="231"/>
      <c r="G19" s="226"/>
      <c r="H19" s="226"/>
      <c r="I19" s="228"/>
      <c r="J19" s="228"/>
      <c r="K19" s="82" t="s">
        <v>115</v>
      </c>
      <c r="L19" s="64">
        <v>122</v>
      </c>
      <c r="M19" s="98">
        <v>81.6</v>
      </c>
      <c r="N19" s="81">
        <v>144.4</v>
      </c>
      <c r="O19" s="81">
        <v>144.4</v>
      </c>
      <c r="P19" s="97">
        <f t="shared" si="2"/>
        <v>176.9607843137255</v>
      </c>
      <c r="Q19" s="92">
        <f t="shared" si="3"/>
        <v>100</v>
      </c>
    </row>
    <row r="20" spans="1:17" ht="22.5" customHeight="1">
      <c r="A20" s="232" t="s">
        <v>28</v>
      </c>
      <c r="B20" s="226">
        <v>1</v>
      </c>
      <c r="C20" s="228" t="s">
        <v>74</v>
      </c>
      <c r="D20" s="226">
        <v>3</v>
      </c>
      <c r="E20" s="226"/>
      <c r="F20" s="231" t="s">
        <v>77</v>
      </c>
      <c r="G20" s="226" t="s">
        <v>83</v>
      </c>
      <c r="H20" s="229">
        <v>933</v>
      </c>
      <c r="I20" s="228" t="s">
        <v>69</v>
      </c>
      <c r="J20" s="228" t="s">
        <v>72</v>
      </c>
      <c r="K20" s="82" t="s">
        <v>115</v>
      </c>
      <c r="L20" s="69">
        <v>244</v>
      </c>
      <c r="M20" s="98">
        <v>3425.4</v>
      </c>
      <c r="N20" s="81">
        <v>3496</v>
      </c>
      <c r="O20" s="81">
        <v>3142</v>
      </c>
      <c r="P20" s="97">
        <f t="shared" si="2"/>
        <v>91.72651369183161</v>
      </c>
      <c r="Q20" s="92">
        <f t="shared" si="3"/>
        <v>89.8741418764302</v>
      </c>
    </row>
    <row r="21" spans="1:17" ht="15">
      <c r="A21" s="232"/>
      <c r="B21" s="226"/>
      <c r="C21" s="228"/>
      <c r="D21" s="226"/>
      <c r="E21" s="226"/>
      <c r="F21" s="231"/>
      <c r="G21" s="226"/>
      <c r="H21" s="229"/>
      <c r="I21" s="228"/>
      <c r="J21" s="228"/>
      <c r="K21" s="82" t="s">
        <v>115</v>
      </c>
      <c r="L21" s="69">
        <v>247</v>
      </c>
      <c r="M21" s="98">
        <v>1558.8</v>
      </c>
      <c r="N21" s="81">
        <v>2210.3</v>
      </c>
      <c r="O21" s="81">
        <v>1819.5</v>
      </c>
      <c r="P21" s="97">
        <f t="shared" si="2"/>
        <v>116.72440338722095</v>
      </c>
      <c r="Q21" s="92">
        <f t="shared" si="3"/>
        <v>82.31914219789168</v>
      </c>
    </row>
    <row r="22" spans="1:17" ht="15">
      <c r="A22" s="232"/>
      <c r="B22" s="226"/>
      <c r="C22" s="228"/>
      <c r="D22" s="226"/>
      <c r="E22" s="226"/>
      <c r="F22" s="231"/>
      <c r="G22" s="226"/>
      <c r="H22" s="229"/>
      <c r="I22" s="228"/>
      <c r="J22" s="228"/>
      <c r="K22" s="82" t="s">
        <v>115</v>
      </c>
      <c r="L22" s="69">
        <v>321</v>
      </c>
      <c r="M22" s="98">
        <v>0</v>
      </c>
      <c r="N22" s="81">
        <v>1.8</v>
      </c>
      <c r="O22" s="81">
        <v>1.8</v>
      </c>
      <c r="P22" s="97">
        <v>0</v>
      </c>
      <c r="Q22" s="92">
        <f t="shared" si="3"/>
        <v>100</v>
      </c>
    </row>
    <row r="23" spans="1:17" ht="15">
      <c r="A23" s="232"/>
      <c r="B23" s="226"/>
      <c r="C23" s="228"/>
      <c r="D23" s="226"/>
      <c r="E23" s="226"/>
      <c r="F23" s="231"/>
      <c r="G23" s="226"/>
      <c r="H23" s="229"/>
      <c r="I23" s="228"/>
      <c r="J23" s="228"/>
      <c r="K23" s="82" t="s">
        <v>115</v>
      </c>
      <c r="L23" s="69">
        <v>852</v>
      </c>
      <c r="M23" s="98">
        <v>16</v>
      </c>
      <c r="N23" s="81">
        <v>16</v>
      </c>
      <c r="O23" s="81">
        <v>15.2</v>
      </c>
      <c r="P23" s="97">
        <f t="shared" si="2"/>
        <v>95</v>
      </c>
      <c r="Q23" s="92">
        <f t="shared" si="3"/>
        <v>95</v>
      </c>
    </row>
    <row r="24" spans="1:17" ht="15">
      <c r="A24" s="232"/>
      <c r="B24" s="226"/>
      <c r="C24" s="228"/>
      <c r="D24" s="226"/>
      <c r="E24" s="226"/>
      <c r="F24" s="231"/>
      <c r="G24" s="226"/>
      <c r="H24" s="229"/>
      <c r="I24" s="228"/>
      <c r="J24" s="228"/>
      <c r="K24" s="89" t="s">
        <v>145</v>
      </c>
      <c r="L24" s="69">
        <v>851</v>
      </c>
      <c r="M24" s="98">
        <v>0</v>
      </c>
      <c r="N24" s="81">
        <v>289.1</v>
      </c>
      <c r="O24" s="81">
        <v>289.1</v>
      </c>
      <c r="P24" s="97">
        <v>0</v>
      </c>
      <c r="Q24" s="92">
        <f t="shared" si="3"/>
        <v>100</v>
      </c>
    </row>
    <row r="25" spans="1:17" ht="15">
      <c r="A25" s="232"/>
      <c r="B25" s="226"/>
      <c r="C25" s="228"/>
      <c r="D25" s="226"/>
      <c r="E25" s="226"/>
      <c r="F25" s="231"/>
      <c r="G25" s="226"/>
      <c r="H25" s="229"/>
      <c r="I25" s="228"/>
      <c r="J25" s="228"/>
      <c r="K25" s="82" t="s">
        <v>134</v>
      </c>
      <c r="L25" s="69">
        <v>851</v>
      </c>
      <c r="M25" s="98">
        <v>101</v>
      </c>
      <c r="N25" s="81">
        <v>129.1</v>
      </c>
      <c r="O25" s="81">
        <v>129.1</v>
      </c>
      <c r="P25" s="97">
        <f t="shared" si="2"/>
        <v>127.82178217821783</v>
      </c>
      <c r="Q25" s="92">
        <f t="shared" si="3"/>
        <v>100</v>
      </c>
    </row>
    <row r="26" spans="1:17" ht="15">
      <c r="A26" s="232"/>
      <c r="B26" s="226"/>
      <c r="C26" s="228"/>
      <c r="D26" s="226"/>
      <c r="E26" s="226"/>
      <c r="F26" s="231"/>
      <c r="G26" s="226"/>
      <c r="H26" s="226">
        <v>933</v>
      </c>
      <c r="I26" s="228" t="s">
        <v>69</v>
      </c>
      <c r="J26" s="228" t="s">
        <v>116</v>
      </c>
      <c r="K26" s="82" t="s">
        <v>135</v>
      </c>
      <c r="L26" s="69">
        <v>244</v>
      </c>
      <c r="M26" s="98">
        <v>150</v>
      </c>
      <c r="N26" s="81">
        <v>171.5</v>
      </c>
      <c r="O26" s="81">
        <v>145.8</v>
      </c>
      <c r="P26" s="97">
        <f t="shared" si="2"/>
        <v>97.2</v>
      </c>
      <c r="Q26" s="92">
        <f t="shared" si="3"/>
        <v>85.01457725947522</v>
      </c>
    </row>
    <row r="27" spans="1:17" ht="15" customHeight="1">
      <c r="A27" s="232"/>
      <c r="B27" s="226"/>
      <c r="C27" s="228"/>
      <c r="D27" s="226"/>
      <c r="E27" s="226"/>
      <c r="F27" s="231"/>
      <c r="G27" s="226"/>
      <c r="H27" s="226"/>
      <c r="I27" s="228"/>
      <c r="J27" s="228"/>
      <c r="K27" s="82" t="s">
        <v>117</v>
      </c>
      <c r="L27" s="69">
        <v>244</v>
      </c>
      <c r="M27" s="98">
        <v>95</v>
      </c>
      <c r="N27" s="81">
        <v>239.3</v>
      </c>
      <c r="O27" s="81">
        <v>239.3</v>
      </c>
      <c r="P27" s="97">
        <f t="shared" si="2"/>
        <v>251.89473684210526</v>
      </c>
      <c r="Q27" s="92">
        <f t="shared" si="3"/>
        <v>100</v>
      </c>
    </row>
    <row r="28" spans="1:17" ht="15">
      <c r="A28" s="227" t="s">
        <v>28</v>
      </c>
      <c r="B28" s="219">
        <v>1</v>
      </c>
      <c r="C28" s="230" t="s">
        <v>78</v>
      </c>
      <c r="D28" s="219"/>
      <c r="E28" s="219"/>
      <c r="F28" s="220" t="s">
        <v>136</v>
      </c>
      <c r="G28" s="78" t="s">
        <v>112</v>
      </c>
      <c r="H28" s="79">
        <v>933</v>
      </c>
      <c r="I28" s="79"/>
      <c r="J28" s="80"/>
      <c r="K28" s="80"/>
      <c r="L28" s="79"/>
      <c r="M28" s="100">
        <f>M29</f>
        <v>2749.2000000000003</v>
      </c>
      <c r="N28" s="100">
        <f>N29</f>
        <v>2749.2000000000003</v>
      </c>
      <c r="O28" s="100">
        <f>O29</f>
        <v>2749.2000000000003</v>
      </c>
      <c r="P28" s="101">
        <f t="shared" si="2"/>
        <v>100</v>
      </c>
      <c r="Q28" s="101">
        <f t="shared" si="3"/>
        <v>100</v>
      </c>
    </row>
    <row r="29" spans="1:17" ht="27.75" customHeight="1">
      <c r="A29" s="227"/>
      <c r="B29" s="219"/>
      <c r="C29" s="230"/>
      <c r="D29" s="219"/>
      <c r="E29" s="219"/>
      <c r="F29" s="220"/>
      <c r="G29" s="78" t="s">
        <v>83</v>
      </c>
      <c r="H29" s="79">
        <v>933</v>
      </c>
      <c r="I29" s="79"/>
      <c r="J29" s="80"/>
      <c r="K29" s="80"/>
      <c r="L29" s="79"/>
      <c r="M29" s="102">
        <f>SUM(M30:M35)</f>
        <v>2749.2000000000003</v>
      </c>
      <c r="N29" s="102">
        <f>SUM(N30:N35)</f>
        <v>2749.2000000000003</v>
      </c>
      <c r="O29" s="102">
        <f>SUM(O30:O35)</f>
        <v>2749.2000000000003</v>
      </c>
      <c r="P29" s="101">
        <f t="shared" si="2"/>
        <v>100</v>
      </c>
      <c r="Q29" s="101">
        <f t="shared" si="3"/>
        <v>100</v>
      </c>
    </row>
    <row r="30" spans="1:17" ht="15">
      <c r="A30" s="232" t="s">
        <v>28</v>
      </c>
      <c r="B30" s="226">
        <v>1</v>
      </c>
      <c r="C30" s="228" t="s">
        <v>78</v>
      </c>
      <c r="D30" s="226">
        <v>1</v>
      </c>
      <c r="E30" s="226"/>
      <c r="F30" s="231" t="s">
        <v>137</v>
      </c>
      <c r="G30" s="226" t="s">
        <v>83</v>
      </c>
      <c r="H30" s="226">
        <v>933</v>
      </c>
      <c r="I30" s="228" t="s">
        <v>69</v>
      </c>
      <c r="J30" s="228" t="s">
        <v>72</v>
      </c>
      <c r="K30" s="82" t="s">
        <v>118</v>
      </c>
      <c r="L30" s="69">
        <v>121</v>
      </c>
      <c r="M30" s="98">
        <v>1058.4</v>
      </c>
      <c r="N30" s="81">
        <v>1031.7</v>
      </c>
      <c r="O30" s="85">
        <v>1031.7</v>
      </c>
      <c r="P30" s="97">
        <f t="shared" si="2"/>
        <v>97.47732426303854</v>
      </c>
      <c r="Q30" s="92">
        <f t="shared" si="3"/>
        <v>100</v>
      </c>
    </row>
    <row r="31" spans="1:17" ht="15">
      <c r="A31" s="232"/>
      <c r="B31" s="226"/>
      <c r="C31" s="228"/>
      <c r="D31" s="226"/>
      <c r="E31" s="226"/>
      <c r="F31" s="231"/>
      <c r="G31" s="226"/>
      <c r="H31" s="226"/>
      <c r="I31" s="228"/>
      <c r="J31" s="228"/>
      <c r="K31" s="82" t="s">
        <v>118</v>
      </c>
      <c r="L31" s="69">
        <v>129</v>
      </c>
      <c r="M31" s="98">
        <v>316.6</v>
      </c>
      <c r="N31" s="81">
        <v>308.3</v>
      </c>
      <c r="O31" s="85">
        <v>308.3</v>
      </c>
      <c r="P31" s="97">
        <f t="shared" si="2"/>
        <v>97.37839545167404</v>
      </c>
      <c r="Q31" s="92">
        <f t="shared" si="3"/>
        <v>100</v>
      </c>
    </row>
    <row r="32" spans="1:17" ht="44.25" customHeight="1">
      <c r="A32" s="232"/>
      <c r="B32" s="226"/>
      <c r="C32" s="228"/>
      <c r="D32" s="226"/>
      <c r="E32" s="226"/>
      <c r="F32" s="231"/>
      <c r="G32" s="226"/>
      <c r="H32" s="226"/>
      <c r="I32" s="228"/>
      <c r="J32" s="228"/>
      <c r="K32" s="82" t="s">
        <v>118</v>
      </c>
      <c r="L32" s="69">
        <v>244</v>
      </c>
      <c r="M32" s="98">
        <v>0</v>
      </c>
      <c r="N32" s="81">
        <v>35</v>
      </c>
      <c r="O32" s="85">
        <v>35</v>
      </c>
      <c r="P32" s="97">
        <v>0</v>
      </c>
      <c r="Q32" s="92">
        <f t="shared" si="3"/>
        <v>100</v>
      </c>
    </row>
    <row r="33" spans="1:17" ht="15" customHeight="1">
      <c r="A33" s="232" t="s">
        <v>28</v>
      </c>
      <c r="B33" s="226">
        <v>1</v>
      </c>
      <c r="C33" s="228" t="s">
        <v>78</v>
      </c>
      <c r="D33" s="226">
        <v>5</v>
      </c>
      <c r="E33" s="226"/>
      <c r="F33" s="231" t="s">
        <v>119</v>
      </c>
      <c r="G33" s="226" t="s">
        <v>83</v>
      </c>
      <c r="H33" s="226">
        <v>933</v>
      </c>
      <c r="I33" s="228" t="s">
        <v>69</v>
      </c>
      <c r="J33" s="228" t="s">
        <v>72</v>
      </c>
      <c r="K33" s="82" t="s">
        <v>120</v>
      </c>
      <c r="L33" s="69">
        <v>121</v>
      </c>
      <c r="M33" s="98">
        <v>1057.8</v>
      </c>
      <c r="N33" s="81">
        <v>1038.3</v>
      </c>
      <c r="O33" s="85">
        <v>1038.3</v>
      </c>
      <c r="P33" s="97">
        <f t="shared" si="2"/>
        <v>98.15655133295519</v>
      </c>
      <c r="Q33" s="92">
        <f t="shared" si="3"/>
        <v>100</v>
      </c>
    </row>
    <row r="34" spans="1:17" ht="15">
      <c r="A34" s="232"/>
      <c r="B34" s="226"/>
      <c r="C34" s="228"/>
      <c r="D34" s="226"/>
      <c r="E34" s="226"/>
      <c r="F34" s="231"/>
      <c r="G34" s="226"/>
      <c r="H34" s="226"/>
      <c r="I34" s="228"/>
      <c r="J34" s="228"/>
      <c r="K34" s="82" t="s">
        <v>120</v>
      </c>
      <c r="L34" s="69">
        <v>129</v>
      </c>
      <c r="M34" s="98">
        <v>316.4</v>
      </c>
      <c r="N34" s="81">
        <v>311.1</v>
      </c>
      <c r="O34" s="85">
        <v>311.1</v>
      </c>
      <c r="P34" s="97">
        <f t="shared" si="2"/>
        <v>98.32490518331227</v>
      </c>
      <c r="Q34" s="92">
        <f t="shared" si="3"/>
        <v>100</v>
      </c>
    </row>
    <row r="35" spans="1:17" ht="48.75" customHeight="1">
      <c r="A35" s="232"/>
      <c r="B35" s="226"/>
      <c r="C35" s="228"/>
      <c r="D35" s="226"/>
      <c r="E35" s="226"/>
      <c r="F35" s="231"/>
      <c r="G35" s="226"/>
      <c r="H35" s="226"/>
      <c r="I35" s="228"/>
      <c r="J35" s="228"/>
      <c r="K35" s="82" t="s">
        <v>120</v>
      </c>
      <c r="L35" s="69">
        <v>244</v>
      </c>
      <c r="M35" s="98">
        <v>0</v>
      </c>
      <c r="N35" s="81">
        <v>24.8</v>
      </c>
      <c r="O35" s="85">
        <v>24.8</v>
      </c>
      <c r="P35" s="97">
        <v>0</v>
      </c>
      <c r="Q35" s="92">
        <f t="shared" si="3"/>
        <v>100</v>
      </c>
    </row>
    <row r="36" spans="1:17" ht="15">
      <c r="A36" s="227" t="s">
        <v>28</v>
      </c>
      <c r="B36" s="219">
        <v>2</v>
      </c>
      <c r="C36" s="230"/>
      <c r="D36" s="219"/>
      <c r="E36" s="219"/>
      <c r="F36" s="236" t="s">
        <v>121</v>
      </c>
      <c r="G36" s="78" t="s">
        <v>112</v>
      </c>
      <c r="H36" s="79">
        <v>933</v>
      </c>
      <c r="I36" s="79"/>
      <c r="J36" s="80"/>
      <c r="K36" s="80"/>
      <c r="L36" s="79"/>
      <c r="M36" s="100">
        <f>M37</f>
        <v>5080.6</v>
      </c>
      <c r="N36" s="100">
        <f>N37</f>
        <v>4689</v>
      </c>
      <c r="O36" s="100">
        <f>O37</f>
        <v>4525.9</v>
      </c>
      <c r="P36" s="101">
        <f t="shared" si="2"/>
        <v>89.08199818919023</v>
      </c>
      <c r="Q36" s="101">
        <f t="shared" si="3"/>
        <v>96.52164640648326</v>
      </c>
    </row>
    <row r="37" spans="1:17" ht="21">
      <c r="A37" s="227"/>
      <c r="B37" s="219"/>
      <c r="C37" s="230"/>
      <c r="D37" s="219"/>
      <c r="E37" s="219"/>
      <c r="F37" s="236"/>
      <c r="G37" s="78" t="s">
        <v>83</v>
      </c>
      <c r="H37" s="79">
        <v>933</v>
      </c>
      <c r="I37" s="79"/>
      <c r="J37" s="80"/>
      <c r="K37" s="80"/>
      <c r="L37" s="79"/>
      <c r="M37" s="102">
        <f>M38+M43</f>
        <v>5080.6</v>
      </c>
      <c r="N37" s="102">
        <f>N38+N43</f>
        <v>4689</v>
      </c>
      <c r="O37" s="102">
        <f>O38+O43</f>
        <v>4525.9</v>
      </c>
      <c r="P37" s="101">
        <f t="shared" si="2"/>
        <v>89.08199818919023</v>
      </c>
      <c r="Q37" s="101">
        <f t="shared" si="3"/>
        <v>96.52164640648326</v>
      </c>
    </row>
    <row r="38" spans="1:17" ht="15" customHeight="1">
      <c r="A38" s="227" t="s">
        <v>28</v>
      </c>
      <c r="B38" s="219">
        <v>2</v>
      </c>
      <c r="C38" s="230" t="s">
        <v>73</v>
      </c>
      <c r="D38" s="237"/>
      <c r="E38" s="237"/>
      <c r="F38" s="236" t="s">
        <v>79</v>
      </c>
      <c r="G38" s="83" t="s">
        <v>112</v>
      </c>
      <c r="H38" s="79">
        <v>933</v>
      </c>
      <c r="I38" s="83"/>
      <c r="J38" s="84"/>
      <c r="K38" s="84"/>
      <c r="L38" s="83"/>
      <c r="M38" s="100">
        <f>M39</f>
        <v>955.5999999999999</v>
      </c>
      <c r="N38" s="100">
        <f>N39</f>
        <v>1240</v>
      </c>
      <c r="O38" s="100">
        <f>O39</f>
        <v>1240</v>
      </c>
      <c r="P38" s="101">
        <f t="shared" si="2"/>
        <v>129.76140644621182</v>
      </c>
      <c r="Q38" s="101">
        <f t="shared" si="3"/>
        <v>100</v>
      </c>
    </row>
    <row r="39" spans="1:17" ht="21">
      <c r="A39" s="227"/>
      <c r="B39" s="219"/>
      <c r="C39" s="230"/>
      <c r="D39" s="237"/>
      <c r="E39" s="237"/>
      <c r="F39" s="236"/>
      <c r="G39" s="83" t="s">
        <v>83</v>
      </c>
      <c r="H39" s="79">
        <v>933</v>
      </c>
      <c r="I39" s="83"/>
      <c r="J39" s="84"/>
      <c r="K39" s="84"/>
      <c r="L39" s="83"/>
      <c r="M39" s="102">
        <f>SUM(M40:M42)</f>
        <v>955.5999999999999</v>
      </c>
      <c r="N39" s="102">
        <f>SUM(N40:N42)</f>
        <v>1240</v>
      </c>
      <c r="O39" s="102">
        <f>SUM(O40:O42)</f>
        <v>1240</v>
      </c>
      <c r="P39" s="101">
        <f t="shared" si="2"/>
        <v>129.76140644621182</v>
      </c>
      <c r="Q39" s="101">
        <f t="shared" si="3"/>
        <v>100</v>
      </c>
    </row>
    <row r="40" spans="1:17" ht="15">
      <c r="A40" s="232" t="s">
        <v>28</v>
      </c>
      <c r="B40" s="226">
        <v>2</v>
      </c>
      <c r="C40" s="228" t="s">
        <v>73</v>
      </c>
      <c r="D40" s="226"/>
      <c r="E40" s="226"/>
      <c r="F40" s="231" t="s">
        <v>122</v>
      </c>
      <c r="G40" s="226" t="s">
        <v>83</v>
      </c>
      <c r="H40" s="226">
        <v>933</v>
      </c>
      <c r="I40" s="228" t="s">
        <v>69</v>
      </c>
      <c r="J40" s="228" t="s">
        <v>72</v>
      </c>
      <c r="K40" s="82" t="s">
        <v>123</v>
      </c>
      <c r="L40" s="69">
        <v>121</v>
      </c>
      <c r="M40" s="98">
        <v>663.5</v>
      </c>
      <c r="N40" s="81">
        <v>694.3</v>
      </c>
      <c r="O40" s="85">
        <v>694.3</v>
      </c>
      <c r="P40" s="97">
        <f t="shared" si="2"/>
        <v>104.64204973624717</v>
      </c>
      <c r="Q40" s="92">
        <f t="shared" si="3"/>
        <v>100</v>
      </c>
    </row>
    <row r="41" spans="1:17" ht="15" customHeight="1">
      <c r="A41" s="232"/>
      <c r="B41" s="226"/>
      <c r="C41" s="228"/>
      <c r="D41" s="226"/>
      <c r="E41" s="226"/>
      <c r="F41" s="231"/>
      <c r="G41" s="226"/>
      <c r="H41" s="226"/>
      <c r="I41" s="228"/>
      <c r="J41" s="228"/>
      <c r="K41" s="82" t="s">
        <v>123</v>
      </c>
      <c r="L41" s="69">
        <v>129</v>
      </c>
      <c r="M41" s="98">
        <v>197.3</v>
      </c>
      <c r="N41" s="81">
        <v>197.5</v>
      </c>
      <c r="O41" s="85">
        <v>197.5</v>
      </c>
      <c r="P41" s="97">
        <f t="shared" si="2"/>
        <v>100.10136847440445</v>
      </c>
      <c r="Q41" s="92">
        <f t="shared" si="3"/>
        <v>100</v>
      </c>
    </row>
    <row r="42" spans="1:17" ht="56.25">
      <c r="A42" s="86" t="s">
        <v>28</v>
      </c>
      <c r="B42" s="69">
        <v>2</v>
      </c>
      <c r="C42" s="87" t="s">
        <v>73</v>
      </c>
      <c r="D42" s="70"/>
      <c r="E42" s="70"/>
      <c r="F42" s="70" t="s">
        <v>124</v>
      </c>
      <c r="G42" s="69" t="s">
        <v>83</v>
      </c>
      <c r="H42" s="226"/>
      <c r="I42" s="228"/>
      <c r="J42" s="228"/>
      <c r="K42" s="82" t="s">
        <v>123</v>
      </c>
      <c r="L42" s="64">
        <v>244</v>
      </c>
      <c r="M42" s="98">
        <v>94.8</v>
      </c>
      <c r="N42" s="81">
        <v>348.2</v>
      </c>
      <c r="O42" s="85">
        <v>348.2</v>
      </c>
      <c r="P42" s="97">
        <f t="shared" si="2"/>
        <v>367.29957805907173</v>
      </c>
      <c r="Q42" s="92">
        <f t="shared" si="3"/>
        <v>100</v>
      </c>
    </row>
    <row r="43" spans="1:17" ht="15" customHeight="1">
      <c r="A43" s="227" t="s">
        <v>28</v>
      </c>
      <c r="B43" s="219">
        <v>2</v>
      </c>
      <c r="C43" s="230" t="s">
        <v>73</v>
      </c>
      <c r="D43" s="219"/>
      <c r="E43" s="219"/>
      <c r="F43" s="236" t="s">
        <v>126</v>
      </c>
      <c r="G43" s="78" t="s">
        <v>112</v>
      </c>
      <c r="H43" s="79">
        <v>933</v>
      </c>
      <c r="I43" s="79"/>
      <c r="J43" s="80"/>
      <c r="K43" s="80"/>
      <c r="L43" s="79"/>
      <c r="M43" s="100">
        <f>M44</f>
        <v>4125</v>
      </c>
      <c r="N43" s="100">
        <f>N44</f>
        <v>3448.9999999999995</v>
      </c>
      <c r="O43" s="100">
        <f>O44</f>
        <v>3285.8999999999996</v>
      </c>
      <c r="P43" s="101">
        <f t="shared" si="2"/>
        <v>79.6581818181818</v>
      </c>
      <c r="Q43" s="101">
        <f t="shared" si="3"/>
        <v>95.27109307045521</v>
      </c>
    </row>
    <row r="44" spans="1:17" ht="21">
      <c r="A44" s="227"/>
      <c r="B44" s="219"/>
      <c r="C44" s="230"/>
      <c r="D44" s="219"/>
      <c r="E44" s="219"/>
      <c r="F44" s="236"/>
      <c r="G44" s="78" t="s">
        <v>83</v>
      </c>
      <c r="H44" s="79">
        <v>933</v>
      </c>
      <c r="I44" s="79"/>
      <c r="J44" s="80"/>
      <c r="K44" s="80"/>
      <c r="L44" s="79"/>
      <c r="M44" s="102">
        <f>SUM(M45:M48)</f>
        <v>4125</v>
      </c>
      <c r="N44" s="102">
        <f>SUM(N45:N48)</f>
        <v>3448.9999999999995</v>
      </c>
      <c r="O44" s="102">
        <f>SUM(O45:O48)</f>
        <v>3285.8999999999996</v>
      </c>
      <c r="P44" s="101">
        <f t="shared" si="2"/>
        <v>79.6581818181818</v>
      </c>
      <c r="Q44" s="101">
        <f t="shared" si="3"/>
        <v>95.27109307045521</v>
      </c>
    </row>
    <row r="45" spans="1:17" ht="15">
      <c r="A45" s="232" t="s">
        <v>28</v>
      </c>
      <c r="B45" s="226">
        <v>2</v>
      </c>
      <c r="C45" s="228" t="s">
        <v>73</v>
      </c>
      <c r="D45" s="226"/>
      <c r="E45" s="226"/>
      <c r="F45" s="231" t="s">
        <v>122</v>
      </c>
      <c r="G45" s="226" t="s">
        <v>83</v>
      </c>
      <c r="H45" s="226">
        <v>933</v>
      </c>
      <c r="I45" s="228" t="s">
        <v>69</v>
      </c>
      <c r="J45" s="228" t="s">
        <v>72</v>
      </c>
      <c r="K45" s="82" t="s">
        <v>127</v>
      </c>
      <c r="L45" s="69">
        <v>121</v>
      </c>
      <c r="M45" s="98">
        <v>2650</v>
      </c>
      <c r="N45" s="81">
        <v>2030.4</v>
      </c>
      <c r="O45" s="85">
        <v>2030.4</v>
      </c>
      <c r="P45" s="97">
        <f t="shared" si="2"/>
        <v>76.6188679245283</v>
      </c>
      <c r="Q45" s="92">
        <f t="shared" si="3"/>
        <v>100</v>
      </c>
    </row>
    <row r="46" spans="1:17" ht="15" customHeight="1">
      <c r="A46" s="232"/>
      <c r="B46" s="226"/>
      <c r="C46" s="228"/>
      <c r="D46" s="226"/>
      <c r="E46" s="226"/>
      <c r="F46" s="231"/>
      <c r="G46" s="226"/>
      <c r="H46" s="226"/>
      <c r="I46" s="228"/>
      <c r="J46" s="228"/>
      <c r="K46" s="82" t="s">
        <v>127</v>
      </c>
      <c r="L46" s="69">
        <v>129</v>
      </c>
      <c r="M46" s="98">
        <v>825</v>
      </c>
      <c r="N46" s="81">
        <v>597.8</v>
      </c>
      <c r="O46" s="85">
        <v>597.8</v>
      </c>
      <c r="P46" s="97">
        <f t="shared" si="2"/>
        <v>72.46060606060605</v>
      </c>
      <c r="Q46" s="92">
        <f t="shared" si="3"/>
        <v>100</v>
      </c>
    </row>
    <row r="47" spans="1:17" ht="56.25">
      <c r="A47" s="232"/>
      <c r="B47" s="226"/>
      <c r="C47" s="228"/>
      <c r="D47" s="226"/>
      <c r="E47" s="226"/>
      <c r="F47" s="70" t="s">
        <v>124</v>
      </c>
      <c r="G47" s="226"/>
      <c r="H47" s="69">
        <v>933</v>
      </c>
      <c r="I47" s="82" t="s">
        <v>69</v>
      </c>
      <c r="J47" s="82" t="s">
        <v>72</v>
      </c>
      <c r="K47" s="82" t="s">
        <v>127</v>
      </c>
      <c r="L47" s="64">
        <v>244</v>
      </c>
      <c r="M47" s="98">
        <v>398</v>
      </c>
      <c r="N47" s="81">
        <v>368.6</v>
      </c>
      <c r="O47" s="85">
        <v>348.7</v>
      </c>
      <c r="P47" s="97">
        <f t="shared" si="2"/>
        <v>87.61306532663316</v>
      </c>
      <c r="Q47" s="92">
        <f t="shared" si="3"/>
        <v>94.60119370591427</v>
      </c>
    </row>
    <row r="48" spans="1:17" ht="35.25" customHeight="1">
      <c r="A48" s="232"/>
      <c r="B48" s="226"/>
      <c r="C48" s="228"/>
      <c r="D48" s="226"/>
      <c r="E48" s="226"/>
      <c r="F48" s="70" t="s">
        <v>125</v>
      </c>
      <c r="G48" s="226"/>
      <c r="H48" s="69">
        <v>933</v>
      </c>
      <c r="I48" s="82" t="s">
        <v>69</v>
      </c>
      <c r="J48" s="82" t="s">
        <v>72</v>
      </c>
      <c r="K48" s="82" t="s">
        <v>127</v>
      </c>
      <c r="L48" s="64">
        <v>247</v>
      </c>
      <c r="M48" s="98">
        <v>252</v>
      </c>
      <c r="N48" s="81">
        <v>452.2</v>
      </c>
      <c r="O48" s="85">
        <v>309</v>
      </c>
      <c r="P48" s="97">
        <f t="shared" si="2"/>
        <v>122.61904761904762</v>
      </c>
      <c r="Q48" s="92">
        <f t="shared" si="3"/>
        <v>68.33259619637329</v>
      </c>
    </row>
    <row r="49" spans="1:17" ht="15">
      <c r="A49" s="227" t="s">
        <v>28</v>
      </c>
      <c r="B49" s="219">
        <v>3</v>
      </c>
      <c r="C49" s="230"/>
      <c r="D49" s="219"/>
      <c r="E49" s="219"/>
      <c r="F49" s="236" t="s">
        <v>138</v>
      </c>
      <c r="G49" s="78" t="s">
        <v>112</v>
      </c>
      <c r="H49" s="79">
        <v>933</v>
      </c>
      <c r="I49" s="79"/>
      <c r="J49" s="80"/>
      <c r="K49" s="80"/>
      <c r="L49" s="79"/>
      <c r="M49" s="100">
        <f>M50</f>
        <v>3817.7</v>
      </c>
      <c r="N49" s="100">
        <f>N50</f>
        <v>4067.7</v>
      </c>
      <c r="O49" s="100">
        <f>O50</f>
        <v>4067.7</v>
      </c>
      <c r="P49" s="101">
        <f t="shared" si="2"/>
        <v>106.54844539906225</v>
      </c>
      <c r="Q49" s="101">
        <f t="shared" si="3"/>
        <v>100</v>
      </c>
    </row>
    <row r="50" spans="1:17" ht="21">
      <c r="A50" s="227"/>
      <c r="B50" s="219"/>
      <c r="C50" s="230"/>
      <c r="D50" s="219"/>
      <c r="E50" s="219"/>
      <c r="F50" s="236"/>
      <c r="G50" s="78" t="s">
        <v>83</v>
      </c>
      <c r="H50" s="79">
        <v>933</v>
      </c>
      <c r="I50" s="79"/>
      <c r="J50" s="80"/>
      <c r="K50" s="80"/>
      <c r="L50" s="79"/>
      <c r="M50" s="102">
        <f>SUM(M53:M56)</f>
        <v>3817.7</v>
      </c>
      <c r="N50" s="102">
        <f>SUM(N53:N56)</f>
        <v>4067.7</v>
      </c>
      <c r="O50" s="102">
        <f>SUM(O53:O56)</f>
        <v>4067.7</v>
      </c>
      <c r="P50" s="101">
        <f t="shared" si="2"/>
        <v>106.54844539906225</v>
      </c>
      <c r="Q50" s="101">
        <f t="shared" si="3"/>
        <v>100</v>
      </c>
    </row>
    <row r="51" spans="1:17" ht="23.25" customHeight="1">
      <c r="A51" s="227" t="s">
        <v>28</v>
      </c>
      <c r="B51" s="219">
        <v>3</v>
      </c>
      <c r="C51" s="230" t="s">
        <v>71</v>
      </c>
      <c r="D51" s="237"/>
      <c r="E51" s="237"/>
      <c r="F51" s="236" t="s">
        <v>80</v>
      </c>
      <c r="G51" s="78" t="s">
        <v>112</v>
      </c>
      <c r="H51" s="79">
        <v>933</v>
      </c>
      <c r="I51" s="79"/>
      <c r="J51" s="80"/>
      <c r="K51" s="80"/>
      <c r="L51" s="79"/>
      <c r="M51" s="100">
        <f>M52</f>
        <v>3817.7</v>
      </c>
      <c r="N51" s="100">
        <f>N52</f>
        <v>4067.7</v>
      </c>
      <c r="O51" s="100">
        <f>O52</f>
        <v>4067.7</v>
      </c>
      <c r="P51" s="101">
        <f t="shared" si="2"/>
        <v>106.54844539906225</v>
      </c>
      <c r="Q51" s="101">
        <f t="shared" si="3"/>
        <v>100</v>
      </c>
    </row>
    <row r="52" spans="1:17" ht="71.25" customHeight="1">
      <c r="A52" s="227"/>
      <c r="B52" s="219"/>
      <c r="C52" s="230"/>
      <c r="D52" s="237"/>
      <c r="E52" s="237"/>
      <c r="F52" s="236"/>
      <c r="G52" s="83" t="s">
        <v>83</v>
      </c>
      <c r="H52" s="79">
        <v>933</v>
      </c>
      <c r="I52" s="79"/>
      <c r="J52" s="80"/>
      <c r="K52" s="80"/>
      <c r="L52" s="79"/>
      <c r="M52" s="102">
        <f>SUM(M53:M56)</f>
        <v>3817.7</v>
      </c>
      <c r="N52" s="102">
        <f>SUM(N53:N56)</f>
        <v>4067.7</v>
      </c>
      <c r="O52" s="102">
        <f>SUM(O53:O56)</f>
        <v>4067.7</v>
      </c>
      <c r="P52" s="101">
        <f t="shared" si="2"/>
        <v>106.54844539906225</v>
      </c>
      <c r="Q52" s="101">
        <f t="shared" si="3"/>
        <v>100</v>
      </c>
    </row>
    <row r="53" spans="1:17" ht="30.75" customHeight="1">
      <c r="A53" s="238" t="s">
        <v>28</v>
      </c>
      <c r="B53" s="226">
        <v>3</v>
      </c>
      <c r="C53" s="228" t="s">
        <v>71</v>
      </c>
      <c r="D53" s="226"/>
      <c r="E53" s="226"/>
      <c r="F53" s="231" t="s">
        <v>128</v>
      </c>
      <c r="G53" s="226" t="s">
        <v>83</v>
      </c>
      <c r="H53" s="226">
        <v>933</v>
      </c>
      <c r="I53" s="228" t="s">
        <v>69</v>
      </c>
      <c r="J53" s="228" t="s">
        <v>72</v>
      </c>
      <c r="K53" s="94" t="s">
        <v>129</v>
      </c>
      <c r="L53" s="93">
        <v>121</v>
      </c>
      <c r="M53" s="98">
        <v>2932.2</v>
      </c>
      <c r="N53" s="98">
        <v>2945.1</v>
      </c>
      <c r="O53" s="98">
        <v>2945.1</v>
      </c>
      <c r="P53" s="97">
        <f t="shared" si="2"/>
        <v>100.43994270513608</v>
      </c>
      <c r="Q53" s="95">
        <f t="shared" si="3"/>
        <v>100</v>
      </c>
    </row>
    <row r="54" spans="1:17" ht="27" customHeight="1">
      <c r="A54" s="238"/>
      <c r="B54" s="226"/>
      <c r="C54" s="228"/>
      <c r="D54" s="226"/>
      <c r="E54" s="226"/>
      <c r="F54" s="231"/>
      <c r="G54" s="226"/>
      <c r="H54" s="226"/>
      <c r="I54" s="228"/>
      <c r="J54" s="228"/>
      <c r="K54" s="94" t="s">
        <v>129</v>
      </c>
      <c r="L54" s="93">
        <v>129</v>
      </c>
      <c r="M54" s="98">
        <v>885.5</v>
      </c>
      <c r="N54" s="98">
        <v>826.6</v>
      </c>
      <c r="O54" s="98">
        <v>826.6</v>
      </c>
      <c r="P54" s="97">
        <f t="shared" si="2"/>
        <v>93.34839073969509</v>
      </c>
      <c r="Q54" s="95">
        <f t="shared" si="3"/>
        <v>100</v>
      </c>
    </row>
    <row r="55" spans="1:17" ht="56.25">
      <c r="A55" s="238"/>
      <c r="B55" s="226"/>
      <c r="C55" s="228"/>
      <c r="D55" s="226"/>
      <c r="E55" s="226"/>
      <c r="F55" s="70" t="s">
        <v>124</v>
      </c>
      <c r="G55" s="226"/>
      <c r="H55" s="93">
        <v>933</v>
      </c>
      <c r="I55" s="94" t="s">
        <v>69</v>
      </c>
      <c r="J55" s="94" t="s">
        <v>72</v>
      </c>
      <c r="K55" s="94" t="s">
        <v>129</v>
      </c>
      <c r="L55" s="93">
        <v>244</v>
      </c>
      <c r="M55" s="98">
        <v>0</v>
      </c>
      <c r="N55" s="98">
        <v>75.7</v>
      </c>
      <c r="O55" s="98">
        <v>75.7</v>
      </c>
      <c r="P55" s="97">
        <v>0</v>
      </c>
      <c r="Q55" s="95">
        <f t="shared" si="3"/>
        <v>100</v>
      </c>
    </row>
    <row r="56" spans="1:17" ht="33.75">
      <c r="A56" s="238"/>
      <c r="B56" s="226"/>
      <c r="C56" s="228"/>
      <c r="D56" s="226"/>
      <c r="E56" s="226"/>
      <c r="F56" s="70" t="s">
        <v>125</v>
      </c>
      <c r="G56" s="226"/>
      <c r="H56" s="93">
        <v>933</v>
      </c>
      <c r="I56" s="94" t="s">
        <v>69</v>
      </c>
      <c r="J56" s="94" t="s">
        <v>72</v>
      </c>
      <c r="K56" s="94" t="s">
        <v>129</v>
      </c>
      <c r="L56" s="93">
        <v>247</v>
      </c>
      <c r="M56" s="98">
        <v>0</v>
      </c>
      <c r="N56" s="98">
        <v>220.3</v>
      </c>
      <c r="O56" s="98">
        <v>220.3</v>
      </c>
      <c r="P56" s="97">
        <v>0</v>
      </c>
      <c r="Q56" s="95">
        <f t="shared" si="3"/>
        <v>100</v>
      </c>
    </row>
    <row r="57" ht="15" customHeight="1"/>
    <row r="59" ht="15" customHeight="1"/>
    <row r="64" ht="15" customHeight="1"/>
    <row r="72" ht="15" customHeight="1"/>
    <row r="74" ht="15" customHeight="1"/>
    <row r="76" ht="15" customHeight="1"/>
  </sheetData>
  <sheetProtection/>
  <mergeCells count="159">
    <mergeCell ref="P7:P8"/>
    <mergeCell ref="M6:O6"/>
    <mergeCell ref="P6:Q6"/>
    <mergeCell ref="G53:G56"/>
    <mergeCell ref="H53:H54"/>
    <mergeCell ref="I53:I54"/>
    <mergeCell ref="J53:J54"/>
    <mergeCell ref="G40:G41"/>
    <mergeCell ref="H40:H42"/>
    <mergeCell ref="I40:I42"/>
    <mergeCell ref="A53:A56"/>
    <mergeCell ref="B53:B56"/>
    <mergeCell ref="C53:C56"/>
    <mergeCell ref="D53:D56"/>
    <mergeCell ref="E53:E56"/>
    <mergeCell ref="F53:F54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45:A48"/>
    <mergeCell ref="B45:B48"/>
    <mergeCell ref="C45:C48"/>
    <mergeCell ref="D45:D48"/>
    <mergeCell ref="E45:E48"/>
    <mergeCell ref="F45:F46"/>
    <mergeCell ref="J40:J42"/>
    <mergeCell ref="A43:A44"/>
    <mergeCell ref="B43:B44"/>
    <mergeCell ref="C43:C44"/>
    <mergeCell ref="D43:D44"/>
    <mergeCell ref="E43:E44"/>
    <mergeCell ref="F43:F44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G33:G35"/>
    <mergeCell ref="H33:H35"/>
    <mergeCell ref="I33:I35"/>
    <mergeCell ref="J33:J35"/>
    <mergeCell ref="A36:A37"/>
    <mergeCell ref="B36:B37"/>
    <mergeCell ref="C36:C37"/>
    <mergeCell ref="D36:D37"/>
    <mergeCell ref="E36:E37"/>
    <mergeCell ref="F36:F37"/>
    <mergeCell ref="G30:G32"/>
    <mergeCell ref="H30:H32"/>
    <mergeCell ref="I30:I32"/>
    <mergeCell ref="J30:J32"/>
    <mergeCell ref="A33:A35"/>
    <mergeCell ref="B33:B35"/>
    <mergeCell ref="C33:C35"/>
    <mergeCell ref="D33:D35"/>
    <mergeCell ref="E33:E35"/>
    <mergeCell ref="F33:F35"/>
    <mergeCell ref="J26:J27"/>
    <mergeCell ref="A28:A29"/>
    <mergeCell ref="B28:B29"/>
    <mergeCell ref="C28:C29"/>
    <mergeCell ref="D28:D29"/>
    <mergeCell ref="E28:E29"/>
    <mergeCell ref="F28:F29"/>
    <mergeCell ref="A20:A27"/>
    <mergeCell ref="B20:B27"/>
    <mergeCell ref="C20:C27"/>
    <mergeCell ref="K15:K16"/>
    <mergeCell ref="A17:A19"/>
    <mergeCell ref="B17:B19"/>
    <mergeCell ref="C17:C19"/>
    <mergeCell ref="D17:D19"/>
    <mergeCell ref="E17:E19"/>
    <mergeCell ref="F17:F19"/>
    <mergeCell ref="A15:A16"/>
    <mergeCell ref="B15:B16"/>
    <mergeCell ref="C15:C16"/>
    <mergeCell ref="D15:D16"/>
    <mergeCell ref="E15:E16"/>
    <mergeCell ref="D20:D27"/>
    <mergeCell ref="E20:E27"/>
    <mergeCell ref="Q7:Q8"/>
    <mergeCell ref="A9:A10"/>
    <mergeCell ref="B9:B10"/>
    <mergeCell ref="C9:C10"/>
    <mergeCell ref="D9:D10"/>
    <mergeCell ref="E9:E10"/>
    <mergeCell ref="F9:F10"/>
    <mergeCell ref="A6:E7"/>
    <mergeCell ref="H7:H8"/>
    <mergeCell ref="O7:O8"/>
    <mergeCell ref="I7:I8"/>
    <mergeCell ref="J7:J8"/>
    <mergeCell ref="K7:K8"/>
    <mergeCell ref="L7:L8"/>
    <mergeCell ref="M7:M8"/>
    <mergeCell ref="N7:N8"/>
    <mergeCell ref="G45:G48"/>
    <mergeCell ref="H45:H46"/>
    <mergeCell ref="I45:I46"/>
    <mergeCell ref="J45:J46"/>
    <mergeCell ref="J20:J25"/>
    <mergeCell ref="A30:A32"/>
    <mergeCell ref="B30:B32"/>
    <mergeCell ref="C30:C32"/>
    <mergeCell ref="D30:D32"/>
    <mergeCell ref="E30:E32"/>
    <mergeCell ref="F30:F32"/>
    <mergeCell ref="H26:H27"/>
    <mergeCell ref="I26:I27"/>
    <mergeCell ref="G15:G16"/>
    <mergeCell ref="H15:H16"/>
    <mergeCell ref="I15:I16"/>
    <mergeCell ref="F15:F16"/>
    <mergeCell ref="G17:G19"/>
    <mergeCell ref="H17:H19"/>
    <mergeCell ref="I17:I19"/>
    <mergeCell ref="J15:J16"/>
    <mergeCell ref="J17:J19"/>
    <mergeCell ref="G20:G27"/>
    <mergeCell ref="H20:H25"/>
    <mergeCell ref="I20:I25"/>
    <mergeCell ref="C13:C14"/>
    <mergeCell ref="D13:D14"/>
    <mergeCell ref="E13:E14"/>
    <mergeCell ref="F13:F14"/>
    <mergeCell ref="F20:F27"/>
    <mergeCell ref="A11:A12"/>
    <mergeCell ref="B11:B12"/>
    <mergeCell ref="C11:C12"/>
    <mergeCell ref="D11:D12"/>
    <mergeCell ref="A13:A14"/>
    <mergeCell ref="B13:B14"/>
    <mergeCell ref="E11:E12"/>
    <mergeCell ref="F11:F12"/>
    <mergeCell ref="B1:N1"/>
    <mergeCell ref="F2:M2"/>
    <mergeCell ref="F3:M3"/>
    <mergeCell ref="G4:L4"/>
    <mergeCell ref="A5:Q5"/>
    <mergeCell ref="F6:F8"/>
    <mergeCell ref="G6:G8"/>
    <mergeCell ref="H6:L6"/>
  </mergeCells>
  <printOptions/>
  <pageMargins left="0.7" right="0.7" top="0.75" bottom="0.75" header="0.3" footer="0.3"/>
  <pageSetup horizontalDpi="600" verticalDpi="600" orientation="landscape" paperSize="9" scale="54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22">
      <selection activeCell="G38" sqref="G38"/>
    </sheetView>
  </sheetViews>
  <sheetFormatPr defaultColWidth="9.140625" defaultRowHeight="15"/>
  <cols>
    <col min="1" max="2" width="6.00390625" style="18" customWidth="1"/>
    <col min="3" max="3" width="20.7109375" style="18" customWidth="1"/>
    <col min="4" max="4" width="55.57421875" style="18" customWidth="1"/>
    <col min="5" max="5" width="14.8515625" style="18" customWidth="1"/>
    <col min="6" max="6" width="15.140625" style="18" customWidth="1"/>
    <col min="7" max="7" width="16.140625" style="118" customWidth="1"/>
    <col min="8" max="16384" width="9.140625" style="18" customWidth="1"/>
  </cols>
  <sheetData>
    <row r="1" s="12" customFormat="1" ht="18" customHeight="1">
      <c r="G1" s="109" t="s">
        <v>81</v>
      </c>
    </row>
    <row r="2" spans="1:7" s="12" customFormat="1" ht="17.25" customHeight="1">
      <c r="A2" s="239" t="s">
        <v>82</v>
      </c>
      <c r="B2" s="239"/>
      <c r="C2" s="239"/>
      <c r="D2" s="239"/>
      <c r="E2" s="239"/>
      <c r="F2" s="239"/>
      <c r="G2" s="239"/>
    </row>
    <row r="3" spans="1:7" s="12" customFormat="1" ht="17.25" customHeight="1">
      <c r="A3" s="239" t="s">
        <v>146</v>
      </c>
      <c r="B3" s="239"/>
      <c r="C3" s="239"/>
      <c r="D3" s="239"/>
      <c r="E3" s="239"/>
      <c r="F3" s="239"/>
      <c r="G3" s="239"/>
    </row>
    <row r="4" spans="1:17" s="12" customFormat="1" ht="15" customHeight="1">
      <c r="A4" s="211" t="s">
        <v>148</v>
      </c>
      <c r="B4" s="211"/>
      <c r="C4" s="211"/>
      <c r="D4" s="211"/>
      <c r="E4" s="211"/>
      <c r="F4" s="211"/>
      <c r="G4" s="2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2" customFormat="1" ht="15.75" customHeight="1">
      <c r="A5" s="211" t="s">
        <v>147</v>
      </c>
      <c r="B5" s="211"/>
      <c r="C5" s="211"/>
      <c r="D5" s="211"/>
      <c r="E5" s="211"/>
      <c r="F5" s="211"/>
      <c r="G5" s="2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2" customFormat="1" ht="15.75" customHeight="1">
      <c r="A6" s="54"/>
      <c r="B6" s="54"/>
      <c r="C6" s="54"/>
      <c r="D6" s="54"/>
      <c r="E6" s="54"/>
      <c r="F6" s="54"/>
      <c r="G6" s="110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7" s="12" customFormat="1" ht="17.25" customHeight="1">
      <c r="A7" s="56"/>
      <c r="B7" s="56"/>
      <c r="C7" s="56"/>
      <c r="D7" s="56" t="s">
        <v>83</v>
      </c>
      <c r="E7" s="56"/>
      <c r="F7" s="56"/>
      <c r="G7" s="111"/>
    </row>
    <row r="8" spans="1:7" ht="15" customHeight="1">
      <c r="A8" s="15"/>
      <c r="B8" s="15"/>
      <c r="C8" s="15"/>
      <c r="D8" s="15"/>
      <c r="E8" s="15"/>
      <c r="F8" s="15"/>
      <c r="G8" s="112"/>
    </row>
    <row r="9" spans="1:7" s="13" customFormat="1" ht="20.25" customHeight="1">
      <c r="A9" s="240" t="s">
        <v>2</v>
      </c>
      <c r="B9" s="240"/>
      <c r="C9" s="240" t="s">
        <v>11</v>
      </c>
      <c r="D9" s="240" t="s">
        <v>84</v>
      </c>
      <c r="E9" s="241" t="s">
        <v>85</v>
      </c>
      <c r="F9" s="242"/>
      <c r="G9" s="243" t="s">
        <v>86</v>
      </c>
    </row>
    <row r="10" spans="1:7" s="13" customFormat="1" ht="27.75" customHeight="1">
      <c r="A10" s="240"/>
      <c r="B10" s="240"/>
      <c r="C10" s="240" t="s">
        <v>9</v>
      </c>
      <c r="D10" s="240"/>
      <c r="E10" s="244" t="s">
        <v>87</v>
      </c>
      <c r="F10" s="246" t="s">
        <v>88</v>
      </c>
      <c r="G10" s="243"/>
    </row>
    <row r="11" spans="1:7" s="13" customFormat="1" ht="21.75" customHeight="1">
      <c r="A11" s="55" t="s">
        <v>4</v>
      </c>
      <c r="B11" s="55" t="s">
        <v>3</v>
      </c>
      <c r="C11" s="240"/>
      <c r="D11" s="240"/>
      <c r="E11" s="245"/>
      <c r="F11" s="247"/>
      <c r="G11" s="243"/>
    </row>
    <row r="12" spans="1:7" s="13" customFormat="1" ht="14.25" customHeight="1">
      <c r="A12" s="55">
        <v>1</v>
      </c>
      <c r="B12" s="55">
        <v>2</v>
      </c>
      <c r="C12" s="55">
        <v>3</v>
      </c>
      <c r="D12" s="55">
        <v>4</v>
      </c>
      <c r="E12" s="57">
        <v>5</v>
      </c>
      <c r="F12" s="71">
        <v>6</v>
      </c>
      <c r="G12" s="113">
        <v>7</v>
      </c>
    </row>
    <row r="13" spans="1:7" s="15" customFormat="1" ht="15" customHeight="1">
      <c r="A13" s="248" t="s">
        <v>28</v>
      </c>
      <c r="B13" s="248"/>
      <c r="C13" s="249" t="s">
        <v>131</v>
      </c>
      <c r="D13" s="58" t="s">
        <v>89</v>
      </c>
      <c r="E13" s="72">
        <f>E14</f>
        <v>51808.6</v>
      </c>
      <c r="F13" s="72">
        <f>F14</f>
        <v>50874.2</v>
      </c>
      <c r="G13" s="114">
        <f>SUM(F13/E13*100)</f>
        <v>98.19643842914111</v>
      </c>
    </row>
    <row r="14" spans="1:7" s="15" customFormat="1" ht="15" customHeight="1">
      <c r="A14" s="248"/>
      <c r="B14" s="248"/>
      <c r="C14" s="249"/>
      <c r="D14" s="73" t="s">
        <v>90</v>
      </c>
      <c r="E14" s="74">
        <f>E16+E17+E18</f>
        <v>51808.6</v>
      </c>
      <c r="F14" s="74">
        <f>F16+F17+F18</f>
        <v>50874.2</v>
      </c>
      <c r="G14" s="114">
        <f>SUM(F14/E14*100)</f>
        <v>98.19643842914111</v>
      </c>
    </row>
    <row r="15" spans="1:7" s="15" customFormat="1" ht="15" customHeight="1">
      <c r="A15" s="248"/>
      <c r="B15" s="248"/>
      <c r="C15" s="249"/>
      <c r="D15" s="75" t="s">
        <v>91</v>
      </c>
      <c r="E15" s="76"/>
      <c r="F15" s="77"/>
      <c r="G15" s="114"/>
    </row>
    <row r="16" spans="1:7" s="15" customFormat="1" ht="13.5" customHeight="1">
      <c r="A16" s="248"/>
      <c r="B16" s="248"/>
      <c r="C16" s="249"/>
      <c r="D16" s="75" t="s">
        <v>92</v>
      </c>
      <c r="E16" s="76">
        <f>E24+E32+E40</f>
        <v>43751.700000000004</v>
      </c>
      <c r="F16" s="76">
        <f>F24+F32</f>
        <v>42817.3</v>
      </c>
      <c r="G16" s="114">
        <f>SUM(F16/E16*100)</f>
        <v>97.86431155817945</v>
      </c>
    </row>
    <row r="17" spans="1:7" s="15" customFormat="1" ht="15" customHeight="1">
      <c r="A17" s="248"/>
      <c r="B17" s="248"/>
      <c r="C17" s="249"/>
      <c r="D17" s="75" t="s">
        <v>93</v>
      </c>
      <c r="E17" s="76">
        <f>E25+E33+E41</f>
        <v>3989.2000000000003</v>
      </c>
      <c r="F17" s="76">
        <f>F25+F33+F41</f>
        <v>3989.2000000000003</v>
      </c>
      <c r="G17" s="114">
        <f>SUM(F17/E17*100)</f>
        <v>100</v>
      </c>
    </row>
    <row r="18" spans="1:7" s="15" customFormat="1" ht="15" customHeight="1">
      <c r="A18" s="248"/>
      <c r="B18" s="248"/>
      <c r="C18" s="249"/>
      <c r="D18" s="75" t="s">
        <v>94</v>
      </c>
      <c r="E18" s="76">
        <f>E26+E34+E42</f>
        <v>4067.7</v>
      </c>
      <c r="F18" s="76">
        <f>F26+F34+F42</f>
        <v>4067.7</v>
      </c>
      <c r="G18" s="114">
        <f>SUM(F18/E18*100)</f>
        <v>100</v>
      </c>
    </row>
    <row r="19" spans="1:7" s="15" customFormat="1" ht="26.25" customHeight="1">
      <c r="A19" s="248"/>
      <c r="B19" s="248"/>
      <c r="C19" s="249"/>
      <c r="D19" s="73" t="s">
        <v>95</v>
      </c>
      <c r="E19" s="76"/>
      <c r="F19" s="77"/>
      <c r="G19" s="114"/>
    </row>
    <row r="20" spans="1:7" s="15" customFormat="1" ht="15" customHeight="1">
      <c r="A20" s="248"/>
      <c r="B20" s="248"/>
      <c r="C20" s="249"/>
      <c r="D20" s="73" t="s">
        <v>96</v>
      </c>
      <c r="E20" s="76"/>
      <c r="F20" s="77"/>
      <c r="G20" s="114"/>
    </row>
    <row r="21" spans="1:7" s="15" customFormat="1" ht="22.5" customHeight="1">
      <c r="A21" s="248" t="s">
        <v>28</v>
      </c>
      <c r="B21" s="248" t="s">
        <v>1</v>
      </c>
      <c r="C21" s="249" t="s">
        <v>62</v>
      </c>
      <c r="D21" s="58" t="s">
        <v>89</v>
      </c>
      <c r="E21" s="103">
        <f>E22</f>
        <v>43051.9</v>
      </c>
      <c r="F21" s="104">
        <f>F22</f>
        <v>42280.6</v>
      </c>
      <c r="G21" s="115">
        <f>SUM(F21/E21*100)</f>
        <v>98.20844143928606</v>
      </c>
    </row>
    <row r="22" spans="1:7" s="15" customFormat="1" ht="15" customHeight="1">
      <c r="A22" s="248"/>
      <c r="B22" s="248"/>
      <c r="C22" s="249"/>
      <c r="D22" s="73" t="s">
        <v>90</v>
      </c>
      <c r="E22" s="77">
        <f>E24+E25</f>
        <v>43051.9</v>
      </c>
      <c r="F22" s="77">
        <f>F24+F25</f>
        <v>42280.6</v>
      </c>
      <c r="G22" s="115">
        <f>SUM(F22/E22*100)</f>
        <v>98.20844143928606</v>
      </c>
    </row>
    <row r="23" spans="1:7" s="15" customFormat="1" ht="15" customHeight="1">
      <c r="A23" s="248"/>
      <c r="B23" s="248"/>
      <c r="C23" s="249"/>
      <c r="D23" s="75" t="s">
        <v>91</v>
      </c>
      <c r="E23" s="77"/>
      <c r="F23" s="77"/>
      <c r="G23" s="116"/>
    </row>
    <row r="24" spans="1:7" s="15" customFormat="1" ht="24.75" customHeight="1">
      <c r="A24" s="248"/>
      <c r="B24" s="248"/>
      <c r="C24" s="249"/>
      <c r="D24" s="75" t="s">
        <v>92</v>
      </c>
      <c r="E24" s="77">
        <f>'Ф1'!N14</f>
        <v>40302.700000000004</v>
      </c>
      <c r="F24" s="77">
        <f>'Ф1'!O14</f>
        <v>39531.4</v>
      </c>
      <c r="G24" s="115">
        <f>SUM(F24/E24*100)</f>
        <v>98.08623243604025</v>
      </c>
    </row>
    <row r="25" spans="1:7" s="15" customFormat="1" ht="15" customHeight="1">
      <c r="A25" s="248"/>
      <c r="B25" s="248"/>
      <c r="C25" s="249"/>
      <c r="D25" s="75" t="s">
        <v>93</v>
      </c>
      <c r="E25" s="77">
        <f>'Ф1'!N29</f>
        <v>2749.2000000000003</v>
      </c>
      <c r="F25" s="77">
        <f>'Ф1'!O29</f>
        <v>2749.2000000000003</v>
      </c>
      <c r="G25" s="115">
        <f>SUM(F25/E25*100)</f>
        <v>100</v>
      </c>
    </row>
    <row r="26" spans="1:7" s="15" customFormat="1" ht="15" customHeight="1">
      <c r="A26" s="248"/>
      <c r="B26" s="248"/>
      <c r="C26" s="249"/>
      <c r="D26" s="75" t="s">
        <v>94</v>
      </c>
      <c r="E26" s="77"/>
      <c r="F26" s="77"/>
      <c r="G26" s="115"/>
    </row>
    <row r="27" spans="1:7" s="15" customFormat="1" ht="27.75" customHeight="1">
      <c r="A27" s="248"/>
      <c r="B27" s="248"/>
      <c r="C27" s="249"/>
      <c r="D27" s="73" t="s">
        <v>95</v>
      </c>
      <c r="E27" s="77"/>
      <c r="F27" s="77"/>
      <c r="G27" s="116"/>
    </row>
    <row r="28" spans="1:7" s="15" customFormat="1" ht="15" customHeight="1">
      <c r="A28" s="248"/>
      <c r="B28" s="248"/>
      <c r="C28" s="249"/>
      <c r="D28" s="73" t="s">
        <v>96</v>
      </c>
      <c r="E28" s="77"/>
      <c r="F28" s="77"/>
      <c r="G28" s="116"/>
    </row>
    <row r="29" spans="1:7" s="15" customFormat="1" ht="18.75" customHeight="1">
      <c r="A29" s="250" t="s">
        <v>28</v>
      </c>
      <c r="B29" s="250" t="s">
        <v>0</v>
      </c>
      <c r="C29" s="253" t="s">
        <v>29</v>
      </c>
      <c r="D29" s="58" t="s">
        <v>89</v>
      </c>
      <c r="E29" s="103">
        <f>E30</f>
        <v>4689</v>
      </c>
      <c r="F29" s="103">
        <f>F30</f>
        <v>4525.9</v>
      </c>
      <c r="G29" s="115">
        <f>SUM(F29/E29*100)</f>
        <v>96.52164640648326</v>
      </c>
    </row>
    <row r="30" spans="1:8" s="15" customFormat="1" ht="15" customHeight="1">
      <c r="A30" s="251"/>
      <c r="B30" s="251"/>
      <c r="C30" s="254"/>
      <c r="D30" s="73" t="s">
        <v>90</v>
      </c>
      <c r="E30" s="77">
        <f>E32+E33</f>
        <v>4689</v>
      </c>
      <c r="F30" s="77">
        <f>F32+F33</f>
        <v>4525.9</v>
      </c>
      <c r="G30" s="115">
        <f>SUM(F30/E30*100)</f>
        <v>96.52164640648326</v>
      </c>
      <c r="H30" s="60"/>
    </row>
    <row r="31" spans="1:7" s="15" customFormat="1" ht="15" customHeight="1">
      <c r="A31" s="251"/>
      <c r="B31" s="251"/>
      <c r="C31" s="254"/>
      <c r="D31" s="75" t="s">
        <v>91</v>
      </c>
      <c r="E31" s="77"/>
      <c r="F31" s="77"/>
      <c r="G31" s="115"/>
    </row>
    <row r="32" spans="1:7" s="15" customFormat="1" ht="24" customHeight="1">
      <c r="A32" s="251"/>
      <c r="B32" s="251"/>
      <c r="C32" s="254"/>
      <c r="D32" s="75" t="s">
        <v>92</v>
      </c>
      <c r="E32" s="77">
        <f>'Ф1'!N44</f>
        <v>3448.9999999999995</v>
      </c>
      <c r="F32" s="77">
        <f>'Ф1'!O44</f>
        <v>3285.8999999999996</v>
      </c>
      <c r="G32" s="115">
        <f>SUM(F32/E32*100)</f>
        <v>95.27109307045521</v>
      </c>
    </row>
    <row r="33" spans="1:7" s="15" customFormat="1" ht="15" customHeight="1">
      <c r="A33" s="251"/>
      <c r="B33" s="251"/>
      <c r="C33" s="254"/>
      <c r="D33" s="75" t="s">
        <v>93</v>
      </c>
      <c r="E33" s="77">
        <f>'Ф1'!N39</f>
        <v>1240</v>
      </c>
      <c r="F33" s="77">
        <f>'Ф1'!O39</f>
        <v>1240</v>
      </c>
      <c r="G33" s="115">
        <f>SUM(F33/E33*100)</f>
        <v>100</v>
      </c>
    </row>
    <row r="34" spans="1:7" s="15" customFormat="1" ht="15" customHeight="1">
      <c r="A34" s="251"/>
      <c r="B34" s="251"/>
      <c r="C34" s="254"/>
      <c r="D34" s="75" t="s">
        <v>94</v>
      </c>
      <c r="E34" s="77"/>
      <c r="F34" s="77"/>
      <c r="G34" s="115"/>
    </row>
    <row r="35" spans="1:7" s="15" customFormat="1" ht="24.75" customHeight="1">
      <c r="A35" s="251"/>
      <c r="B35" s="251"/>
      <c r="C35" s="254"/>
      <c r="D35" s="73" t="s">
        <v>95</v>
      </c>
      <c r="E35" s="77"/>
      <c r="F35" s="77"/>
      <c r="G35" s="115"/>
    </row>
    <row r="36" spans="1:7" s="15" customFormat="1" ht="15" customHeight="1">
      <c r="A36" s="252"/>
      <c r="B36" s="252"/>
      <c r="C36" s="255"/>
      <c r="D36" s="73" t="s">
        <v>96</v>
      </c>
      <c r="E36" s="77"/>
      <c r="F36" s="77"/>
      <c r="G36" s="115"/>
    </row>
    <row r="37" spans="1:7" s="15" customFormat="1" ht="15" customHeight="1">
      <c r="A37" s="250" t="s">
        <v>28</v>
      </c>
      <c r="B37" s="250" t="s">
        <v>27</v>
      </c>
      <c r="C37" s="253" t="s">
        <v>63</v>
      </c>
      <c r="D37" s="58" t="s">
        <v>89</v>
      </c>
      <c r="E37" s="103">
        <f>E38</f>
        <v>4067.7</v>
      </c>
      <c r="F37" s="103">
        <f>F38</f>
        <v>4067.7</v>
      </c>
      <c r="G37" s="115">
        <f>SUM(F37/E37*100)</f>
        <v>100</v>
      </c>
    </row>
    <row r="38" spans="1:8" s="15" customFormat="1" ht="15" customHeight="1">
      <c r="A38" s="251"/>
      <c r="B38" s="251"/>
      <c r="C38" s="254"/>
      <c r="D38" s="73" t="s">
        <v>90</v>
      </c>
      <c r="E38" s="77">
        <f>E42</f>
        <v>4067.7</v>
      </c>
      <c r="F38" s="77">
        <f>F42</f>
        <v>4067.7</v>
      </c>
      <c r="G38" s="115">
        <f>SUM(F38/E38*100)</f>
        <v>100</v>
      </c>
      <c r="H38" s="60"/>
    </row>
    <row r="39" spans="1:7" s="15" customFormat="1" ht="15" customHeight="1">
      <c r="A39" s="251"/>
      <c r="B39" s="251"/>
      <c r="C39" s="254"/>
      <c r="D39" s="75" t="s">
        <v>91</v>
      </c>
      <c r="E39" s="77"/>
      <c r="F39" s="77"/>
      <c r="G39" s="115"/>
    </row>
    <row r="40" spans="1:7" s="15" customFormat="1" ht="24.75" customHeight="1">
      <c r="A40" s="251"/>
      <c r="B40" s="251"/>
      <c r="C40" s="254"/>
      <c r="D40" s="75" t="s">
        <v>92</v>
      </c>
      <c r="E40" s="77"/>
      <c r="F40" s="77"/>
      <c r="G40" s="115"/>
    </row>
    <row r="41" spans="1:7" s="15" customFormat="1" ht="15" customHeight="1">
      <c r="A41" s="251"/>
      <c r="B41" s="251"/>
      <c r="C41" s="254"/>
      <c r="D41" s="75" t="s">
        <v>93</v>
      </c>
      <c r="E41" s="77"/>
      <c r="F41" s="77"/>
      <c r="G41" s="115"/>
    </row>
    <row r="42" spans="1:7" s="15" customFormat="1" ht="15" customHeight="1">
      <c r="A42" s="251"/>
      <c r="B42" s="251"/>
      <c r="C42" s="254"/>
      <c r="D42" s="75" t="s">
        <v>94</v>
      </c>
      <c r="E42" s="77">
        <f>'Ф1'!N52</f>
        <v>4067.7</v>
      </c>
      <c r="F42" s="77">
        <f>'Ф1'!O52</f>
        <v>4067.7</v>
      </c>
      <c r="G42" s="115">
        <f>SUM(F42/E42*100)</f>
        <v>100</v>
      </c>
    </row>
    <row r="43" spans="1:7" s="15" customFormat="1" ht="24.75" customHeight="1">
      <c r="A43" s="251"/>
      <c r="B43" s="251"/>
      <c r="C43" s="254"/>
      <c r="D43" s="73" t="s">
        <v>95</v>
      </c>
      <c r="E43" s="77"/>
      <c r="F43" s="77"/>
      <c r="G43" s="115"/>
    </row>
    <row r="44" spans="1:7" s="15" customFormat="1" ht="15" customHeight="1">
      <c r="A44" s="252"/>
      <c r="B44" s="252"/>
      <c r="C44" s="255"/>
      <c r="D44" s="73" t="s">
        <v>96</v>
      </c>
      <c r="E44" s="59"/>
      <c r="F44" s="105"/>
      <c r="G44" s="117"/>
    </row>
    <row r="47" ht="15">
      <c r="E47" s="61"/>
    </row>
  </sheetData>
  <sheetProtection/>
  <mergeCells count="23">
    <mergeCell ref="A29:A36"/>
    <mergeCell ref="B29:B36"/>
    <mergeCell ref="C29:C36"/>
    <mergeCell ref="A37:A44"/>
    <mergeCell ref="B37:B44"/>
    <mergeCell ref="C37:C44"/>
    <mergeCell ref="F10:F11"/>
    <mergeCell ref="A13:A20"/>
    <mergeCell ref="B13:B20"/>
    <mergeCell ref="C13:C20"/>
    <mergeCell ref="A21:A28"/>
    <mergeCell ref="B21:B28"/>
    <mergeCell ref="C21:C28"/>
    <mergeCell ref="A2:G2"/>
    <mergeCell ref="A3:G3"/>
    <mergeCell ref="A4:G4"/>
    <mergeCell ref="A5:G5"/>
    <mergeCell ref="A9:B10"/>
    <mergeCell ref="C9:C11"/>
    <mergeCell ref="D9:D11"/>
    <mergeCell ref="E9:F9"/>
    <mergeCell ref="G9:G11"/>
    <mergeCell ref="E10:E11"/>
  </mergeCells>
  <printOptions/>
  <pageMargins left="0.5416666666666666" right="0.4583333333333333" top="0.55" bottom="0.6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H12" sqref="H12"/>
    </sheetView>
  </sheetViews>
  <sheetFormatPr defaultColWidth="8.8515625" defaultRowHeight="15"/>
  <cols>
    <col min="1" max="1" width="3.8515625" style="13" customWidth="1"/>
    <col min="2" max="2" width="3.00390625" style="13" customWidth="1"/>
    <col min="3" max="3" width="3.8515625" style="13" customWidth="1"/>
    <col min="4" max="4" width="3.00390625" style="13" customWidth="1"/>
    <col min="5" max="5" width="28.421875" style="13" customWidth="1"/>
    <col min="6" max="6" width="13.28125" style="13" customWidth="1"/>
    <col min="7" max="7" width="8.8515625" style="13" customWidth="1"/>
    <col min="8" max="8" width="10.57421875" style="13" customWidth="1"/>
    <col min="9" max="9" width="23.140625" style="13" customWidth="1"/>
    <col min="10" max="10" width="23.421875" style="177" customWidth="1"/>
    <col min="11" max="11" width="17.421875" style="177" customWidth="1"/>
    <col min="12" max="16384" width="8.8515625" style="13" customWidth="1"/>
  </cols>
  <sheetData>
    <row r="1" spans="9:13" s="12" customFormat="1" ht="14.25" customHeight="1">
      <c r="I1" s="119"/>
      <c r="J1" s="120"/>
      <c r="K1" s="120" t="s">
        <v>154</v>
      </c>
      <c r="L1" s="119"/>
      <c r="M1" s="119"/>
    </row>
    <row r="2" spans="1:11" s="12" customFormat="1" ht="15.75">
      <c r="A2" s="259" t="s">
        <v>155</v>
      </c>
      <c r="B2" s="260"/>
      <c r="C2" s="260"/>
      <c r="D2" s="260"/>
      <c r="E2" s="260"/>
      <c r="F2" s="260"/>
      <c r="G2" s="260"/>
      <c r="H2" s="260"/>
      <c r="I2" s="260"/>
      <c r="J2" s="260"/>
      <c r="K2" s="122"/>
    </row>
    <row r="3" spans="1:11" s="9" customFormat="1" ht="17.25" customHeight="1">
      <c r="A3" s="261" t="s">
        <v>146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s="12" customFormat="1" ht="15" customHeight="1">
      <c r="A4" s="262" t="s">
        <v>156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1" s="12" customFormat="1" ht="15.75" customHeight="1">
      <c r="A5" s="262" t="s">
        <v>157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</row>
    <row r="6" spans="4:11" s="12" customFormat="1" ht="15.75">
      <c r="D6" s="121"/>
      <c r="E6" s="121"/>
      <c r="F6" s="121"/>
      <c r="G6" s="121"/>
      <c r="H6" s="121"/>
      <c r="I6" s="121"/>
      <c r="J6" s="123"/>
      <c r="K6" s="122"/>
    </row>
    <row r="7" spans="1:11" ht="44.25" customHeight="1">
      <c r="A7" s="263" t="s">
        <v>2</v>
      </c>
      <c r="B7" s="264"/>
      <c r="C7" s="264"/>
      <c r="D7" s="265"/>
      <c r="E7" s="258" t="s">
        <v>158</v>
      </c>
      <c r="F7" s="258" t="s">
        <v>159</v>
      </c>
      <c r="G7" s="258" t="s">
        <v>160</v>
      </c>
      <c r="H7" s="258" t="s">
        <v>161</v>
      </c>
      <c r="I7" s="258" t="s">
        <v>162</v>
      </c>
      <c r="J7" s="256" t="s">
        <v>163</v>
      </c>
      <c r="K7" s="258" t="s">
        <v>164</v>
      </c>
    </row>
    <row r="8" spans="1:11" ht="15" customHeight="1">
      <c r="A8" s="124" t="s">
        <v>4</v>
      </c>
      <c r="B8" s="124" t="s">
        <v>3</v>
      </c>
      <c r="C8" s="124" t="s">
        <v>67</v>
      </c>
      <c r="D8" s="124" t="s">
        <v>68</v>
      </c>
      <c r="E8" s="258"/>
      <c r="F8" s="258"/>
      <c r="G8" s="258"/>
      <c r="H8" s="258"/>
      <c r="I8" s="258"/>
      <c r="J8" s="257"/>
      <c r="K8" s="258"/>
    </row>
    <row r="9" spans="1:11" ht="15" customHeight="1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5">
        <v>10</v>
      </c>
      <c r="K9" s="124">
        <v>11</v>
      </c>
    </row>
    <row r="10" spans="1:11" s="14" customFormat="1" ht="25.5">
      <c r="A10" s="126">
        <v>9</v>
      </c>
      <c r="B10" s="126">
        <v>1</v>
      </c>
      <c r="C10" s="126"/>
      <c r="D10" s="126"/>
      <c r="E10" s="127" t="s">
        <v>62</v>
      </c>
      <c r="F10" s="126"/>
      <c r="G10" s="128" t="s">
        <v>165</v>
      </c>
      <c r="H10" s="128">
        <v>2023</v>
      </c>
      <c r="I10" s="126"/>
      <c r="J10" s="129"/>
      <c r="K10" s="130"/>
    </row>
    <row r="11" spans="1:11" s="14" customFormat="1" ht="60">
      <c r="A11" s="131" t="s">
        <v>166</v>
      </c>
      <c r="B11" s="131" t="s">
        <v>1</v>
      </c>
      <c r="C11" s="131" t="s">
        <v>167</v>
      </c>
      <c r="D11" s="126"/>
      <c r="E11" s="132" t="s">
        <v>168</v>
      </c>
      <c r="F11" s="133" t="s">
        <v>169</v>
      </c>
      <c r="G11" s="128" t="s">
        <v>165</v>
      </c>
      <c r="H11" s="128">
        <v>2023</v>
      </c>
      <c r="I11" s="126"/>
      <c r="J11" s="129"/>
      <c r="K11" s="130"/>
    </row>
    <row r="12" spans="1:11" s="15" customFormat="1" ht="54" customHeight="1">
      <c r="A12" s="134" t="s">
        <v>166</v>
      </c>
      <c r="B12" s="134" t="s">
        <v>1</v>
      </c>
      <c r="C12" s="134" t="s">
        <v>167</v>
      </c>
      <c r="D12" s="134" t="s">
        <v>1</v>
      </c>
      <c r="E12" s="135" t="s">
        <v>170</v>
      </c>
      <c r="F12" s="133" t="s">
        <v>169</v>
      </c>
      <c r="G12" s="128" t="s">
        <v>165</v>
      </c>
      <c r="H12" s="128">
        <v>2023</v>
      </c>
      <c r="I12" s="135" t="s">
        <v>171</v>
      </c>
      <c r="J12" s="136" t="s">
        <v>172</v>
      </c>
      <c r="K12" s="137"/>
    </row>
    <row r="13" spans="1:11" s="15" customFormat="1" ht="41.25" customHeight="1">
      <c r="A13" s="134" t="s">
        <v>166</v>
      </c>
      <c r="B13" s="134" t="s">
        <v>1</v>
      </c>
      <c r="C13" s="134" t="s">
        <v>69</v>
      </c>
      <c r="D13" s="134" t="s">
        <v>0</v>
      </c>
      <c r="E13" s="138" t="s">
        <v>173</v>
      </c>
      <c r="F13" s="133" t="s">
        <v>169</v>
      </c>
      <c r="G13" s="128" t="s">
        <v>165</v>
      </c>
      <c r="H13" s="128">
        <v>2023</v>
      </c>
      <c r="I13" s="139" t="s">
        <v>174</v>
      </c>
      <c r="J13" s="136" t="s">
        <v>175</v>
      </c>
      <c r="K13" s="137" t="s">
        <v>176</v>
      </c>
    </row>
    <row r="14" spans="1:11" s="15" customFormat="1" ht="49.5" customHeight="1">
      <c r="A14" s="134" t="s">
        <v>166</v>
      </c>
      <c r="B14" s="134" t="s">
        <v>1</v>
      </c>
      <c r="C14" s="134" t="s">
        <v>69</v>
      </c>
      <c r="D14" s="134" t="s">
        <v>27</v>
      </c>
      <c r="E14" s="135" t="s">
        <v>177</v>
      </c>
      <c r="F14" s="133" t="s">
        <v>169</v>
      </c>
      <c r="G14" s="128" t="s">
        <v>165</v>
      </c>
      <c r="H14" s="128">
        <v>2023</v>
      </c>
      <c r="I14" s="140" t="s">
        <v>178</v>
      </c>
      <c r="J14" s="136" t="s">
        <v>179</v>
      </c>
      <c r="K14" s="137"/>
    </row>
    <row r="15" spans="1:11" s="15" customFormat="1" ht="61.5" customHeight="1">
      <c r="A15" s="134" t="s">
        <v>166</v>
      </c>
      <c r="B15" s="134" t="s">
        <v>1</v>
      </c>
      <c r="C15" s="134" t="s">
        <v>69</v>
      </c>
      <c r="D15" s="134" t="s">
        <v>180</v>
      </c>
      <c r="E15" s="135" t="s">
        <v>181</v>
      </c>
      <c r="F15" s="133" t="s">
        <v>169</v>
      </c>
      <c r="G15" s="128" t="s">
        <v>182</v>
      </c>
      <c r="H15" s="128">
        <v>2023</v>
      </c>
      <c r="I15" s="135" t="s">
        <v>183</v>
      </c>
      <c r="J15" s="136" t="s">
        <v>184</v>
      </c>
      <c r="K15" s="137"/>
    </row>
    <row r="16" spans="1:11" s="14" customFormat="1" ht="61.5" customHeight="1">
      <c r="A16" s="131" t="s">
        <v>166</v>
      </c>
      <c r="B16" s="131" t="s">
        <v>1</v>
      </c>
      <c r="C16" s="131" t="s">
        <v>70</v>
      </c>
      <c r="D16" s="131"/>
      <c r="E16" s="141" t="s">
        <v>185</v>
      </c>
      <c r="F16" s="141" t="s">
        <v>186</v>
      </c>
      <c r="G16" s="128" t="s">
        <v>165</v>
      </c>
      <c r="H16" s="128">
        <v>2023</v>
      </c>
      <c r="I16" s="142"/>
      <c r="J16" s="142"/>
      <c r="K16" s="130"/>
    </row>
    <row r="17" spans="1:11" s="15" customFormat="1" ht="75.75" customHeight="1">
      <c r="A17" s="134" t="s">
        <v>166</v>
      </c>
      <c r="B17" s="134" t="s">
        <v>1</v>
      </c>
      <c r="C17" s="134" t="s">
        <v>70</v>
      </c>
      <c r="D17" s="134" t="s">
        <v>1</v>
      </c>
      <c r="E17" s="132" t="s">
        <v>187</v>
      </c>
      <c r="F17" s="132" t="s">
        <v>186</v>
      </c>
      <c r="G17" s="128" t="s">
        <v>165</v>
      </c>
      <c r="H17" s="128">
        <v>2023</v>
      </c>
      <c r="I17" s="135" t="s">
        <v>188</v>
      </c>
      <c r="J17" s="136" t="s">
        <v>189</v>
      </c>
      <c r="K17" s="137"/>
    </row>
    <row r="18" spans="1:11" s="15" customFormat="1" ht="132" customHeight="1">
      <c r="A18" s="134" t="s">
        <v>166</v>
      </c>
      <c r="B18" s="134" t="s">
        <v>1</v>
      </c>
      <c r="C18" s="134" t="s">
        <v>70</v>
      </c>
      <c r="D18" s="134" t="s">
        <v>0</v>
      </c>
      <c r="E18" s="132" t="s">
        <v>190</v>
      </c>
      <c r="F18" s="132" t="s">
        <v>186</v>
      </c>
      <c r="G18" s="128" t="s">
        <v>165</v>
      </c>
      <c r="H18" s="128">
        <v>2023</v>
      </c>
      <c r="I18" s="143" t="s">
        <v>191</v>
      </c>
      <c r="J18" s="144" t="s">
        <v>192</v>
      </c>
      <c r="K18" s="137"/>
    </row>
    <row r="19" spans="1:11" s="15" customFormat="1" ht="103.5" customHeight="1">
      <c r="A19" s="134" t="s">
        <v>166</v>
      </c>
      <c r="B19" s="134" t="s">
        <v>1</v>
      </c>
      <c r="C19" s="134" t="s">
        <v>70</v>
      </c>
      <c r="D19" s="134" t="s">
        <v>27</v>
      </c>
      <c r="E19" s="143" t="s">
        <v>193</v>
      </c>
      <c r="F19" s="132" t="s">
        <v>194</v>
      </c>
      <c r="G19" s="128" t="s">
        <v>165</v>
      </c>
      <c r="H19" s="128">
        <v>2023</v>
      </c>
      <c r="I19" s="135" t="s">
        <v>188</v>
      </c>
      <c r="J19" s="136" t="s">
        <v>195</v>
      </c>
      <c r="K19" s="137"/>
    </row>
    <row r="20" spans="1:11" s="15" customFormat="1" ht="84.75" customHeight="1">
      <c r="A20" s="134" t="s">
        <v>166</v>
      </c>
      <c r="B20" s="134" t="s">
        <v>1</v>
      </c>
      <c r="C20" s="134" t="s">
        <v>70</v>
      </c>
      <c r="D20" s="134" t="s">
        <v>180</v>
      </c>
      <c r="E20" s="143" t="s">
        <v>196</v>
      </c>
      <c r="F20" s="132" t="s">
        <v>194</v>
      </c>
      <c r="G20" s="128" t="s">
        <v>165</v>
      </c>
      <c r="H20" s="128">
        <v>2023</v>
      </c>
      <c r="I20" s="143" t="s">
        <v>197</v>
      </c>
      <c r="J20" s="136" t="s">
        <v>198</v>
      </c>
      <c r="K20" s="137"/>
    </row>
    <row r="21" spans="1:11" s="14" customFormat="1" ht="29.25" customHeight="1">
      <c r="A21" s="131" t="s">
        <v>166</v>
      </c>
      <c r="B21" s="131" t="s">
        <v>1</v>
      </c>
      <c r="C21" s="131" t="s">
        <v>71</v>
      </c>
      <c r="D21" s="131"/>
      <c r="E21" s="145" t="s">
        <v>199</v>
      </c>
      <c r="F21" s="146" t="s">
        <v>200</v>
      </c>
      <c r="G21" s="126" t="s">
        <v>165</v>
      </c>
      <c r="H21" s="126">
        <v>2023</v>
      </c>
      <c r="I21" s="142"/>
      <c r="J21" s="142"/>
      <c r="K21" s="130"/>
    </row>
    <row r="22" spans="1:11" s="15" customFormat="1" ht="93.75" customHeight="1">
      <c r="A22" s="134" t="s">
        <v>166</v>
      </c>
      <c r="B22" s="134" t="s">
        <v>1</v>
      </c>
      <c r="C22" s="134" t="s">
        <v>71</v>
      </c>
      <c r="D22" s="134" t="s">
        <v>1</v>
      </c>
      <c r="E22" s="135" t="s">
        <v>201</v>
      </c>
      <c r="F22" s="147" t="s">
        <v>202</v>
      </c>
      <c r="G22" s="128" t="s">
        <v>165</v>
      </c>
      <c r="H22" s="128">
        <v>2023</v>
      </c>
      <c r="I22" s="135" t="s">
        <v>203</v>
      </c>
      <c r="J22" s="136" t="s">
        <v>189</v>
      </c>
      <c r="K22" s="137"/>
    </row>
    <row r="23" spans="1:11" s="15" customFormat="1" ht="72.75" customHeight="1">
      <c r="A23" s="134" t="s">
        <v>166</v>
      </c>
      <c r="B23" s="134" t="s">
        <v>1</v>
      </c>
      <c r="C23" s="134" t="s">
        <v>71</v>
      </c>
      <c r="D23" s="134" t="s">
        <v>0</v>
      </c>
      <c r="E23" s="148" t="s">
        <v>204</v>
      </c>
      <c r="F23" s="133" t="s">
        <v>169</v>
      </c>
      <c r="G23" s="128" t="s">
        <v>165</v>
      </c>
      <c r="H23" s="128">
        <v>2023</v>
      </c>
      <c r="I23" s="135" t="s">
        <v>205</v>
      </c>
      <c r="J23" s="136" t="s">
        <v>206</v>
      </c>
      <c r="K23" s="137"/>
    </row>
    <row r="24" spans="1:11" s="15" customFormat="1" ht="87.75" customHeight="1">
      <c r="A24" s="134" t="s">
        <v>166</v>
      </c>
      <c r="B24" s="134" t="s">
        <v>1</v>
      </c>
      <c r="C24" s="134" t="s">
        <v>71</v>
      </c>
      <c r="D24" s="134" t="s">
        <v>27</v>
      </c>
      <c r="E24" s="135" t="s">
        <v>207</v>
      </c>
      <c r="F24" s="147" t="s">
        <v>200</v>
      </c>
      <c r="G24" s="128" t="s">
        <v>165</v>
      </c>
      <c r="H24" s="128">
        <v>2023</v>
      </c>
      <c r="I24" s="135" t="s">
        <v>208</v>
      </c>
      <c r="J24" s="149" t="s">
        <v>209</v>
      </c>
      <c r="K24" s="137"/>
    </row>
    <row r="25" spans="1:11" s="15" customFormat="1" ht="54.75" customHeight="1">
      <c r="A25" s="131" t="s">
        <v>166</v>
      </c>
      <c r="B25" s="131" t="s">
        <v>1</v>
      </c>
      <c r="C25" s="131" t="s">
        <v>72</v>
      </c>
      <c r="D25" s="131"/>
      <c r="E25" s="150" t="s">
        <v>210</v>
      </c>
      <c r="F25" s="133" t="s">
        <v>169</v>
      </c>
      <c r="G25" s="126" t="s">
        <v>165</v>
      </c>
      <c r="H25" s="126">
        <v>2023</v>
      </c>
      <c r="I25" s="136"/>
      <c r="J25" s="136"/>
      <c r="K25" s="137"/>
    </row>
    <row r="26" spans="1:11" s="15" customFormat="1" ht="63.75" customHeight="1">
      <c r="A26" s="134" t="s">
        <v>166</v>
      </c>
      <c r="B26" s="134" t="s">
        <v>1</v>
      </c>
      <c r="C26" s="134" t="s">
        <v>72</v>
      </c>
      <c r="D26" s="134" t="s">
        <v>1</v>
      </c>
      <c r="E26" s="151" t="s">
        <v>211</v>
      </c>
      <c r="F26" s="132" t="s">
        <v>212</v>
      </c>
      <c r="G26" s="128" t="s">
        <v>165</v>
      </c>
      <c r="H26" s="128">
        <v>2023</v>
      </c>
      <c r="I26" s="140" t="s">
        <v>213</v>
      </c>
      <c r="J26" s="136" t="s">
        <v>214</v>
      </c>
      <c r="K26" s="137"/>
    </row>
    <row r="27" spans="1:11" s="15" customFormat="1" ht="40.5" customHeight="1">
      <c r="A27" s="134" t="s">
        <v>166</v>
      </c>
      <c r="B27" s="134" t="s">
        <v>1</v>
      </c>
      <c r="C27" s="134" t="s">
        <v>72</v>
      </c>
      <c r="D27" s="134" t="s">
        <v>0</v>
      </c>
      <c r="E27" s="135" t="s">
        <v>215</v>
      </c>
      <c r="F27" s="132" t="s">
        <v>216</v>
      </c>
      <c r="G27" s="128" t="s">
        <v>165</v>
      </c>
      <c r="H27" s="128">
        <v>2023</v>
      </c>
      <c r="I27" s="152" t="s">
        <v>217</v>
      </c>
      <c r="J27" s="136" t="s">
        <v>218</v>
      </c>
      <c r="K27" s="137"/>
    </row>
    <row r="28" spans="1:11" s="15" customFormat="1" ht="51.75" customHeight="1">
      <c r="A28" s="134" t="s">
        <v>166</v>
      </c>
      <c r="B28" s="134" t="s">
        <v>1</v>
      </c>
      <c r="C28" s="134" t="s">
        <v>72</v>
      </c>
      <c r="D28" s="134" t="s">
        <v>27</v>
      </c>
      <c r="E28" s="138" t="s">
        <v>219</v>
      </c>
      <c r="F28" s="133" t="s">
        <v>169</v>
      </c>
      <c r="G28" s="128" t="s">
        <v>165</v>
      </c>
      <c r="H28" s="128">
        <v>2023</v>
      </c>
      <c r="I28" s="135" t="s">
        <v>220</v>
      </c>
      <c r="J28" s="136" t="s">
        <v>221</v>
      </c>
      <c r="K28" s="137"/>
    </row>
    <row r="29" spans="1:11" s="15" customFormat="1" ht="29.25" customHeight="1">
      <c r="A29" s="131" t="s">
        <v>166</v>
      </c>
      <c r="B29" s="131" t="s">
        <v>1</v>
      </c>
      <c r="C29" s="131" t="s">
        <v>73</v>
      </c>
      <c r="D29" s="134"/>
      <c r="E29" s="141" t="s">
        <v>222</v>
      </c>
      <c r="F29" s="132" t="s">
        <v>186</v>
      </c>
      <c r="G29" s="126" t="s">
        <v>165</v>
      </c>
      <c r="H29" s="126">
        <v>2023</v>
      </c>
      <c r="I29" s="136"/>
      <c r="J29" s="136"/>
      <c r="K29" s="137"/>
    </row>
    <row r="30" spans="1:11" s="15" customFormat="1" ht="63" customHeight="1">
      <c r="A30" s="134" t="s">
        <v>166</v>
      </c>
      <c r="B30" s="134" t="s">
        <v>1</v>
      </c>
      <c r="C30" s="134" t="s">
        <v>73</v>
      </c>
      <c r="D30" s="134" t="s">
        <v>1</v>
      </c>
      <c r="E30" s="148" t="s">
        <v>223</v>
      </c>
      <c r="F30" s="132" t="s">
        <v>186</v>
      </c>
      <c r="G30" s="128" t="s">
        <v>165</v>
      </c>
      <c r="H30" s="128">
        <v>2023</v>
      </c>
      <c r="I30" s="153" t="s">
        <v>224</v>
      </c>
      <c r="J30" s="136" t="s">
        <v>225</v>
      </c>
      <c r="K30" s="137"/>
    </row>
    <row r="31" spans="1:11" s="15" customFormat="1" ht="51.75" customHeight="1">
      <c r="A31" s="134" t="s">
        <v>166</v>
      </c>
      <c r="B31" s="134" t="s">
        <v>1</v>
      </c>
      <c r="C31" s="134" t="s">
        <v>73</v>
      </c>
      <c r="D31" s="134" t="s">
        <v>0</v>
      </c>
      <c r="E31" s="148" t="s">
        <v>226</v>
      </c>
      <c r="F31" s="132" t="s">
        <v>186</v>
      </c>
      <c r="G31" s="128" t="s">
        <v>165</v>
      </c>
      <c r="H31" s="128">
        <v>2023</v>
      </c>
      <c r="I31" s="135" t="s">
        <v>227</v>
      </c>
      <c r="J31" s="136" t="s">
        <v>228</v>
      </c>
      <c r="K31" s="137"/>
    </row>
    <row r="32" spans="1:11" s="15" customFormat="1" ht="103.5" customHeight="1">
      <c r="A32" s="131" t="s">
        <v>166</v>
      </c>
      <c r="B32" s="131" t="s">
        <v>1</v>
      </c>
      <c r="C32" s="131" t="s">
        <v>229</v>
      </c>
      <c r="D32" s="134"/>
      <c r="E32" s="154" t="s">
        <v>230</v>
      </c>
      <c r="F32" s="132" t="s">
        <v>231</v>
      </c>
      <c r="G32" s="126" t="s">
        <v>165</v>
      </c>
      <c r="H32" s="126">
        <v>2023</v>
      </c>
      <c r="I32" s="136"/>
      <c r="J32" s="136"/>
      <c r="K32" s="137"/>
    </row>
    <row r="33" spans="1:11" s="15" customFormat="1" ht="69" customHeight="1">
      <c r="A33" s="134" t="s">
        <v>166</v>
      </c>
      <c r="B33" s="134" t="s">
        <v>1</v>
      </c>
      <c r="C33" s="134" t="s">
        <v>229</v>
      </c>
      <c r="D33" s="134" t="s">
        <v>1</v>
      </c>
      <c r="E33" s="50" t="s">
        <v>232</v>
      </c>
      <c r="F33" s="132" t="s">
        <v>186</v>
      </c>
      <c r="G33" s="128" t="s">
        <v>165</v>
      </c>
      <c r="H33" s="128">
        <v>2023</v>
      </c>
      <c r="I33" s="135" t="s">
        <v>233</v>
      </c>
      <c r="J33" s="136" t="s">
        <v>234</v>
      </c>
      <c r="K33" s="137"/>
    </row>
    <row r="34" spans="1:11" s="15" customFormat="1" ht="90.75" customHeight="1">
      <c r="A34" s="134" t="s">
        <v>166</v>
      </c>
      <c r="B34" s="134" t="s">
        <v>1</v>
      </c>
      <c r="C34" s="134" t="s">
        <v>229</v>
      </c>
      <c r="D34" s="134" t="s">
        <v>0</v>
      </c>
      <c r="E34" s="135" t="s">
        <v>235</v>
      </c>
      <c r="F34" s="132" t="s">
        <v>231</v>
      </c>
      <c r="G34" s="128" t="s">
        <v>165</v>
      </c>
      <c r="H34" s="128">
        <v>2023</v>
      </c>
      <c r="I34" s="135" t="s">
        <v>236</v>
      </c>
      <c r="J34" s="136" t="s">
        <v>237</v>
      </c>
      <c r="K34" s="137"/>
    </row>
    <row r="35" spans="1:11" s="15" customFormat="1" ht="48" customHeight="1">
      <c r="A35" s="134" t="s">
        <v>166</v>
      </c>
      <c r="B35" s="134" t="s">
        <v>1</v>
      </c>
      <c r="C35" s="134" t="s">
        <v>229</v>
      </c>
      <c r="D35" s="134" t="s">
        <v>27</v>
      </c>
      <c r="E35" s="143" t="s">
        <v>238</v>
      </c>
      <c r="F35" s="132" t="s">
        <v>186</v>
      </c>
      <c r="G35" s="128" t="s">
        <v>165</v>
      </c>
      <c r="H35" s="128">
        <v>2023</v>
      </c>
      <c r="I35" s="143" t="s">
        <v>239</v>
      </c>
      <c r="J35" s="136" t="s">
        <v>240</v>
      </c>
      <c r="K35" s="137"/>
    </row>
    <row r="36" spans="1:11" s="15" customFormat="1" ht="54" customHeight="1">
      <c r="A36" s="131" t="s">
        <v>166</v>
      </c>
      <c r="B36" s="131" t="s">
        <v>1</v>
      </c>
      <c r="C36" s="131" t="s">
        <v>74</v>
      </c>
      <c r="D36" s="134"/>
      <c r="E36" s="154" t="s">
        <v>75</v>
      </c>
      <c r="F36" s="141" t="s">
        <v>241</v>
      </c>
      <c r="G36" s="126" t="s">
        <v>165</v>
      </c>
      <c r="H36" s="126">
        <v>2023</v>
      </c>
      <c r="I36" s="136"/>
      <c r="J36" s="136"/>
      <c r="K36" s="137"/>
    </row>
    <row r="37" spans="1:11" s="15" customFormat="1" ht="47.25" customHeight="1">
      <c r="A37" s="134" t="s">
        <v>166</v>
      </c>
      <c r="B37" s="134" t="s">
        <v>1</v>
      </c>
      <c r="C37" s="134" t="s">
        <v>74</v>
      </c>
      <c r="D37" s="134" t="s">
        <v>1</v>
      </c>
      <c r="E37" s="135" t="s">
        <v>76</v>
      </c>
      <c r="F37" s="132" t="s">
        <v>241</v>
      </c>
      <c r="G37" s="128" t="s">
        <v>165</v>
      </c>
      <c r="H37" s="128">
        <v>2023</v>
      </c>
      <c r="I37" s="135" t="s">
        <v>242</v>
      </c>
      <c r="J37" s="136" t="s">
        <v>243</v>
      </c>
      <c r="K37" s="137"/>
    </row>
    <row r="38" spans="1:11" s="15" customFormat="1" ht="88.5" customHeight="1">
      <c r="A38" s="134" t="s">
        <v>166</v>
      </c>
      <c r="B38" s="134" t="s">
        <v>1</v>
      </c>
      <c r="C38" s="134" t="s">
        <v>74</v>
      </c>
      <c r="D38" s="134" t="s">
        <v>0</v>
      </c>
      <c r="E38" s="135" t="s">
        <v>244</v>
      </c>
      <c r="F38" s="132" t="s">
        <v>202</v>
      </c>
      <c r="G38" s="128" t="s">
        <v>165</v>
      </c>
      <c r="H38" s="128">
        <v>2023</v>
      </c>
      <c r="I38" s="135" t="s">
        <v>242</v>
      </c>
      <c r="J38" s="136" t="s">
        <v>243</v>
      </c>
      <c r="K38" s="137"/>
    </row>
    <row r="39" spans="1:11" s="15" customFormat="1" ht="63.75" customHeight="1">
      <c r="A39" s="134" t="s">
        <v>166</v>
      </c>
      <c r="B39" s="134" t="s">
        <v>1</v>
      </c>
      <c r="C39" s="134" t="s">
        <v>74</v>
      </c>
      <c r="D39" s="134" t="s">
        <v>27</v>
      </c>
      <c r="E39" s="140" t="s">
        <v>77</v>
      </c>
      <c r="F39" s="132" t="s">
        <v>202</v>
      </c>
      <c r="G39" s="128" t="s">
        <v>165</v>
      </c>
      <c r="H39" s="128">
        <v>2023</v>
      </c>
      <c r="I39" s="135" t="s">
        <v>245</v>
      </c>
      <c r="J39" s="136"/>
      <c r="K39" s="137"/>
    </row>
    <row r="40" spans="1:11" s="15" customFormat="1" ht="66.75" customHeight="1">
      <c r="A40" s="131" t="s">
        <v>166</v>
      </c>
      <c r="B40" s="131" t="s">
        <v>1</v>
      </c>
      <c r="C40" s="131" t="s">
        <v>78</v>
      </c>
      <c r="D40" s="134"/>
      <c r="E40" s="150" t="s">
        <v>246</v>
      </c>
      <c r="F40" s="155" t="s">
        <v>247</v>
      </c>
      <c r="G40" s="126" t="s">
        <v>165</v>
      </c>
      <c r="H40" s="126">
        <v>2023</v>
      </c>
      <c r="I40" s="136"/>
      <c r="J40" s="136"/>
      <c r="K40" s="137"/>
    </row>
    <row r="41" spans="1:11" s="15" customFormat="1" ht="66.75" customHeight="1">
      <c r="A41" s="134" t="s">
        <v>166</v>
      </c>
      <c r="B41" s="134" t="s">
        <v>1</v>
      </c>
      <c r="C41" s="134" t="s">
        <v>78</v>
      </c>
      <c r="D41" s="134" t="s">
        <v>1</v>
      </c>
      <c r="E41" s="156" t="s">
        <v>248</v>
      </c>
      <c r="F41" s="157" t="s">
        <v>247</v>
      </c>
      <c r="G41" s="128" t="s">
        <v>165</v>
      </c>
      <c r="H41" s="128">
        <v>2023</v>
      </c>
      <c r="I41" s="135" t="s">
        <v>249</v>
      </c>
      <c r="J41" s="136" t="s">
        <v>250</v>
      </c>
      <c r="K41" s="137"/>
    </row>
    <row r="42" spans="1:11" s="15" customFormat="1" ht="61.5" customHeight="1">
      <c r="A42" s="134" t="s">
        <v>166</v>
      </c>
      <c r="B42" s="134" t="s">
        <v>1</v>
      </c>
      <c r="C42" s="134" t="s">
        <v>78</v>
      </c>
      <c r="D42" s="134" t="s">
        <v>0</v>
      </c>
      <c r="E42" s="132" t="s">
        <v>251</v>
      </c>
      <c r="F42" s="157" t="s">
        <v>247</v>
      </c>
      <c r="G42" s="128" t="s">
        <v>165</v>
      </c>
      <c r="H42" s="128">
        <v>2023</v>
      </c>
      <c r="I42" s="135" t="s">
        <v>249</v>
      </c>
      <c r="J42" s="158" t="s">
        <v>252</v>
      </c>
      <c r="K42" s="137"/>
    </row>
    <row r="43" spans="1:11" s="15" customFormat="1" ht="52.5" customHeight="1">
      <c r="A43" s="134" t="s">
        <v>166</v>
      </c>
      <c r="B43" s="134" t="s">
        <v>1</v>
      </c>
      <c r="C43" s="134" t="s">
        <v>78</v>
      </c>
      <c r="D43" s="134" t="s">
        <v>27</v>
      </c>
      <c r="E43" s="138" t="s">
        <v>253</v>
      </c>
      <c r="F43" s="157" t="s">
        <v>247</v>
      </c>
      <c r="G43" s="128" t="s">
        <v>165</v>
      </c>
      <c r="H43" s="128">
        <v>2023</v>
      </c>
      <c r="I43" s="135" t="s">
        <v>249</v>
      </c>
      <c r="J43" s="158" t="s">
        <v>252</v>
      </c>
      <c r="K43" s="137"/>
    </row>
    <row r="44" spans="1:11" s="15" customFormat="1" ht="51.75" customHeight="1">
      <c r="A44" s="134" t="s">
        <v>166</v>
      </c>
      <c r="B44" s="134" t="s">
        <v>1</v>
      </c>
      <c r="C44" s="134" t="s">
        <v>78</v>
      </c>
      <c r="D44" s="134" t="s">
        <v>180</v>
      </c>
      <c r="E44" s="135" t="s">
        <v>254</v>
      </c>
      <c r="F44" s="157" t="s">
        <v>247</v>
      </c>
      <c r="G44" s="128" t="s">
        <v>165</v>
      </c>
      <c r="H44" s="128">
        <v>2023</v>
      </c>
      <c r="I44" s="135" t="s">
        <v>249</v>
      </c>
      <c r="J44" s="158" t="s">
        <v>252</v>
      </c>
      <c r="K44" s="137"/>
    </row>
    <row r="45" spans="1:11" s="15" customFormat="1" ht="147" customHeight="1">
      <c r="A45" s="134" t="s">
        <v>166</v>
      </c>
      <c r="B45" s="134" t="s">
        <v>1</v>
      </c>
      <c r="C45" s="134" t="s">
        <v>78</v>
      </c>
      <c r="D45" s="134" t="s">
        <v>255</v>
      </c>
      <c r="E45" s="159" t="s">
        <v>256</v>
      </c>
      <c r="F45" s="157" t="s">
        <v>247</v>
      </c>
      <c r="G45" s="128" t="s">
        <v>165</v>
      </c>
      <c r="H45" s="128">
        <v>2023</v>
      </c>
      <c r="I45" s="135" t="s">
        <v>249</v>
      </c>
      <c r="J45" s="136" t="s">
        <v>243</v>
      </c>
      <c r="K45" s="137"/>
    </row>
    <row r="46" spans="1:11" s="15" customFormat="1" ht="18.75" customHeight="1">
      <c r="A46" s="131" t="s">
        <v>166</v>
      </c>
      <c r="B46" s="131" t="s">
        <v>0</v>
      </c>
      <c r="C46" s="134"/>
      <c r="D46" s="134"/>
      <c r="E46" s="145" t="s">
        <v>29</v>
      </c>
      <c r="F46" s="160"/>
      <c r="G46" s="160"/>
      <c r="H46" s="160"/>
      <c r="I46" s="136"/>
      <c r="J46" s="136"/>
      <c r="K46" s="137"/>
    </row>
    <row r="47" spans="1:11" s="15" customFormat="1" ht="66" customHeight="1">
      <c r="A47" s="134" t="s">
        <v>166</v>
      </c>
      <c r="B47" s="134" t="s">
        <v>0</v>
      </c>
      <c r="C47" s="134" t="s">
        <v>69</v>
      </c>
      <c r="D47" s="134"/>
      <c r="E47" s="161" t="s">
        <v>257</v>
      </c>
      <c r="F47" s="162" t="s">
        <v>258</v>
      </c>
      <c r="G47" s="126" t="s">
        <v>165</v>
      </c>
      <c r="H47" s="126">
        <v>2023</v>
      </c>
      <c r="I47" s="136"/>
      <c r="J47" s="136"/>
      <c r="K47" s="137"/>
    </row>
    <row r="48" spans="1:11" s="15" customFormat="1" ht="174" customHeight="1">
      <c r="A48" s="134" t="s">
        <v>166</v>
      </c>
      <c r="B48" s="134" t="s">
        <v>0</v>
      </c>
      <c r="C48" s="134" t="s">
        <v>69</v>
      </c>
      <c r="D48" s="134" t="s">
        <v>1</v>
      </c>
      <c r="E48" s="132" t="s">
        <v>259</v>
      </c>
      <c r="F48" s="51" t="s">
        <v>260</v>
      </c>
      <c r="G48" s="160" t="s">
        <v>165</v>
      </c>
      <c r="H48" s="160">
        <v>2023</v>
      </c>
      <c r="I48" s="136" t="s">
        <v>261</v>
      </c>
      <c r="J48" s="163" t="s">
        <v>262</v>
      </c>
      <c r="K48" s="137"/>
    </row>
    <row r="49" spans="1:11" s="15" customFormat="1" ht="209.25" customHeight="1">
      <c r="A49" s="134" t="s">
        <v>166</v>
      </c>
      <c r="B49" s="134" t="s">
        <v>0</v>
      </c>
      <c r="C49" s="134" t="s">
        <v>69</v>
      </c>
      <c r="D49" s="134" t="s">
        <v>0</v>
      </c>
      <c r="E49" s="132" t="s">
        <v>263</v>
      </c>
      <c r="F49" s="51" t="s">
        <v>260</v>
      </c>
      <c r="G49" s="160" t="s">
        <v>165</v>
      </c>
      <c r="H49" s="160">
        <v>2023</v>
      </c>
      <c r="I49" s="135" t="s">
        <v>264</v>
      </c>
      <c r="J49" s="164" t="s">
        <v>265</v>
      </c>
      <c r="K49" s="137"/>
    </row>
    <row r="50" spans="1:11" s="15" customFormat="1" ht="137.25" customHeight="1">
      <c r="A50" s="134"/>
      <c r="B50" s="134" t="s">
        <v>0</v>
      </c>
      <c r="C50" s="134" t="s">
        <v>167</v>
      </c>
      <c r="D50" s="134" t="s">
        <v>27</v>
      </c>
      <c r="E50" s="135" t="s">
        <v>266</v>
      </c>
      <c r="F50" s="51" t="s">
        <v>260</v>
      </c>
      <c r="G50" s="160" t="s">
        <v>165</v>
      </c>
      <c r="H50" s="160">
        <v>2023</v>
      </c>
      <c r="I50" s="135" t="s">
        <v>267</v>
      </c>
      <c r="J50" s="132" t="s">
        <v>268</v>
      </c>
      <c r="K50" s="165"/>
    </row>
    <row r="51" spans="1:11" s="14" customFormat="1" ht="160.5" customHeight="1">
      <c r="A51" s="134" t="s">
        <v>166</v>
      </c>
      <c r="B51" s="134" t="s">
        <v>0</v>
      </c>
      <c r="C51" s="134" t="s">
        <v>69</v>
      </c>
      <c r="D51" s="134" t="s">
        <v>180</v>
      </c>
      <c r="E51" s="135" t="s">
        <v>269</v>
      </c>
      <c r="F51" s="51" t="s">
        <v>260</v>
      </c>
      <c r="G51" s="160" t="s">
        <v>165</v>
      </c>
      <c r="H51" s="160">
        <v>2023</v>
      </c>
      <c r="I51" s="135" t="s">
        <v>270</v>
      </c>
      <c r="J51" s="132" t="s">
        <v>271</v>
      </c>
      <c r="K51" s="166"/>
    </row>
    <row r="52" spans="1:11" s="15" customFormat="1" ht="206.25" customHeight="1">
      <c r="A52" s="134" t="s">
        <v>166</v>
      </c>
      <c r="B52" s="134" t="s">
        <v>0</v>
      </c>
      <c r="C52" s="134" t="s">
        <v>69</v>
      </c>
      <c r="D52" s="134" t="s">
        <v>255</v>
      </c>
      <c r="E52" s="135" t="s">
        <v>272</v>
      </c>
      <c r="F52" s="51" t="s">
        <v>260</v>
      </c>
      <c r="G52" s="160" t="s">
        <v>165</v>
      </c>
      <c r="H52" s="160">
        <v>2023</v>
      </c>
      <c r="I52" s="140" t="s">
        <v>273</v>
      </c>
      <c r="J52" s="158" t="s">
        <v>274</v>
      </c>
      <c r="K52" s="137"/>
    </row>
    <row r="53" spans="1:11" s="14" customFormat="1" ht="48.75" customHeight="1">
      <c r="A53" s="131" t="s">
        <v>166</v>
      </c>
      <c r="B53" s="131" t="s">
        <v>0</v>
      </c>
      <c r="C53" s="131" t="s">
        <v>167</v>
      </c>
      <c r="D53" s="126"/>
      <c r="E53" s="155" t="s">
        <v>275</v>
      </c>
      <c r="F53" s="162" t="s">
        <v>258</v>
      </c>
      <c r="G53" s="126" t="s">
        <v>165</v>
      </c>
      <c r="H53" s="126">
        <v>2023</v>
      </c>
      <c r="I53" s="154" t="s">
        <v>276</v>
      </c>
      <c r="J53" s="129"/>
      <c r="K53" s="130"/>
    </row>
    <row r="54" spans="1:11" s="15" customFormat="1" ht="124.5" customHeight="1">
      <c r="A54" s="134" t="s">
        <v>166</v>
      </c>
      <c r="B54" s="134" t="s">
        <v>0</v>
      </c>
      <c r="C54" s="134" t="s">
        <v>167</v>
      </c>
      <c r="D54" s="134" t="s">
        <v>1</v>
      </c>
      <c r="E54" s="138" t="s">
        <v>277</v>
      </c>
      <c r="F54" s="51" t="s">
        <v>260</v>
      </c>
      <c r="G54" s="160" t="s">
        <v>165</v>
      </c>
      <c r="H54" s="160">
        <v>2023</v>
      </c>
      <c r="I54" s="167" t="s">
        <v>278</v>
      </c>
      <c r="J54" s="158" t="s">
        <v>279</v>
      </c>
      <c r="K54" s="137" t="s">
        <v>280</v>
      </c>
    </row>
    <row r="55" spans="1:11" s="15" customFormat="1" ht="60.75" customHeight="1">
      <c r="A55" s="134" t="s">
        <v>166</v>
      </c>
      <c r="B55" s="134" t="s">
        <v>0</v>
      </c>
      <c r="C55" s="134" t="s">
        <v>70</v>
      </c>
      <c r="D55" s="134" t="s">
        <v>0</v>
      </c>
      <c r="E55" s="135" t="s">
        <v>281</v>
      </c>
      <c r="F55" s="51" t="s">
        <v>260</v>
      </c>
      <c r="G55" s="160" t="s">
        <v>165</v>
      </c>
      <c r="H55" s="160">
        <v>2023</v>
      </c>
      <c r="I55" s="135" t="s">
        <v>282</v>
      </c>
      <c r="J55" s="168" t="s">
        <v>283</v>
      </c>
      <c r="K55" s="137" t="s">
        <v>280</v>
      </c>
    </row>
    <row r="56" spans="1:11" s="15" customFormat="1" ht="143.25" customHeight="1">
      <c r="A56" s="134" t="s">
        <v>166</v>
      </c>
      <c r="B56" s="134" t="s">
        <v>0</v>
      </c>
      <c r="C56" s="134" t="s">
        <v>70</v>
      </c>
      <c r="D56" s="134" t="s">
        <v>27</v>
      </c>
      <c r="E56" s="138" t="s">
        <v>284</v>
      </c>
      <c r="F56" s="51" t="s">
        <v>258</v>
      </c>
      <c r="G56" s="160" t="s">
        <v>165</v>
      </c>
      <c r="H56" s="160">
        <v>2023</v>
      </c>
      <c r="I56" s="139" t="s">
        <v>285</v>
      </c>
      <c r="J56" s="158" t="s">
        <v>286</v>
      </c>
      <c r="K56" s="169"/>
    </row>
    <row r="57" spans="1:11" s="15" customFormat="1" ht="66" customHeight="1">
      <c r="A57" s="131" t="s">
        <v>166</v>
      </c>
      <c r="B57" s="131" t="s">
        <v>0</v>
      </c>
      <c r="C57" s="131" t="s">
        <v>71</v>
      </c>
      <c r="D57" s="134"/>
      <c r="E57" s="154" t="s">
        <v>287</v>
      </c>
      <c r="F57" s="162" t="s">
        <v>258</v>
      </c>
      <c r="G57" s="146" t="s">
        <v>165</v>
      </c>
      <c r="H57" s="146">
        <v>2023</v>
      </c>
      <c r="I57" s="136"/>
      <c r="J57" s="136"/>
      <c r="K57" s="137"/>
    </row>
    <row r="58" spans="1:11" s="15" customFormat="1" ht="62.25" customHeight="1">
      <c r="A58" s="134" t="s">
        <v>166</v>
      </c>
      <c r="B58" s="134" t="s">
        <v>0</v>
      </c>
      <c r="C58" s="134" t="s">
        <v>71</v>
      </c>
      <c r="D58" s="134" t="s">
        <v>1</v>
      </c>
      <c r="E58" s="135" t="s">
        <v>288</v>
      </c>
      <c r="F58" s="51" t="s">
        <v>260</v>
      </c>
      <c r="G58" s="160" t="s">
        <v>165</v>
      </c>
      <c r="H58" s="160">
        <v>2023</v>
      </c>
      <c r="I58" s="135" t="s">
        <v>289</v>
      </c>
      <c r="J58" s="158" t="s">
        <v>290</v>
      </c>
      <c r="K58" s="137"/>
    </row>
    <row r="59" spans="1:11" s="15" customFormat="1" ht="99.75" customHeight="1">
      <c r="A59" s="134" t="s">
        <v>166</v>
      </c>
      <c r="B59" s="134" t="s">
        <v>0</v>
      </c>
      <c r="C59" s="134" t="s">
        <v>71</v>
      </c>
      <c r="D59" s="134" t="s">
        <v>0</v>
      </c>
      <c r="E59" s="135" t="s">
        <v>291</v>
      </c>
      <c r="F59" s="51" t="s">
        <v>260</v>
      </c>
      <c r="G59" s="160" t="s">
        <v>165</v>
      </c>
      <c r="H59" s="160">
        <v>2023</v>
      </c>
      <c r="I59" s="135" t="s">
        <v>292</v>
      </c>
      <c r="J59" s="132" t="s">
        <v>293</v>
      </c>
      <c r="K59" s="137"/>
    </row>
    <row r="60" spans="1:11" s="14" customFormat="1" ht="173.25" customHeight="1">
      <c r="A60" s="131" t="s">
        <v>166</v>
      </c>
      <c r="B60" s="131" t="s">
        <v>0</v>
      </c>
      <c r="C60" s="131" t="s">
        <v>72</v>
      </c>
      <c r="D60" s="131"/>
      <c r="E60" s="154" t="s">
        <v>294</v>
      </c>
      <c r="F60" s="162" t="s">
        <v>258</v>
      </c>
      <c r="G60" s="146" t="s">
        <v>165</v>
      </c>
      <c r="H60" s="146">
        <v>2023</v>
      </c>
      <c r="I60" s="154" t="s">
        <v>295</v>
      </c>
      <c r="J60" s="142"/>
      <c r="K60" s="130"/>
    </row>
    <row r="61" spans="1:11" s="15" customFormat="1" ht="63.75" customHeight="1">
      <c r="A61" s="134" t="s">
        <v>166</v>
      </c>
      <c r="B61" s="134" t="s">
        <v>0</v>
      </c>
      <c r="C61" s="134" t="s">
        <v>72</v>
      </c>
      <c r="D61" s="134" t="s">
        <v>1</v>
      </c>
      <c r="E61" s="135" t="s">
        <v>296</v>
      </c>
      <c r="F61" s="51" t="s">
        <v>260</v>
      </c>
      <c r="G61" s="160" t="s">
        <v>165</v>
      </c>
      <c r="H61" s="160">
        <v>2023</v>
      </c>
      <c r="I61" s="140" t="s">
        <v>297</v>
      </c>
      <c r="J61" s="132" t="s">
        <v>298</v>
      </c>
      <c r="K61" s="137"/>
    </row>
    <row r="62" spans="1:11" s="15" customFormat="1" ht="61.5" customHeight="1">
      <c r="A62" s="134" t="s">
        <v>166</v>
      </c>
      <c r="B62" s="134" t="s">
        <v>0</v>
      </c>
      <c r="C62" s="134" t="s">
        <v>72</v>
      </c>
      <c r="D62" s="134" t="s">
        <v>0</v>
      </c>
      <c r="E62" s="139" t="s">
        <v>299</v>
      </c>
      <c r="F62" s="51" t="s">
        <v>260</v>
      </c>
      <c r="G62" s="160" t="s">
        <v>165</v>
      </c>
      <c r="H62" s="160">
        <v>2023</v>
      </c>
      <c r="I62" s="135" t="s">
        <v>300</v>
      </c>
      <c r="J62" s="132" t="s">
        <v>301</v>
      </c>
      <c r="K62" s="137"/>
    </row>
    <row r="63" spans="1:11" s="15" customFormat="1" ht="87.75" customHeight="1">
      <c r="A63" s="134" t="s">
        <v>166</v>
      </c>
      <c r="B63" s="134" t="s">
        <v>0</v>
      </c>
      <c r="C63" s="134" t="s">
        <v>72</v>
      </c>
      <c r="D63" s="134" t="s">
        <v>27</v>
      </c>
      <c r="E63" s="139" t="s">
        <v>302</v>
      </c>
      <c r="F63" s="51" t="s">
        <v>260</v>
      </c>
      <c r="G63" s="160" t="s">
        <v>165</v>
      </c>
      <c r="H63" s="160">
        <v>2023</v>
      </c>
      <c r="I63" s="135" t="s">
        <v>303</v>
      </c>
      <c r="J63" s="132" t="s">
        <v>304</v>
      </c>
      <c r="K63" s="137"/>
    </row>
    <row r="64" spans="1:11" s="15" customFormat="1" ht="137.25" customHeight="1">
      <c r="A64" s="134" t="s">
        <v>166</v>
      </c>
      <c r="B64" s="134" t="s">
        <v>0</v>
      </c>
      <c r="C64" s="134" t="s">
        <v>72</v>
      </c>
      <c r="D64" s="134" t="s">
        <v>180</v>
      </c>
      <c r="E64" s="135" t="s">
        <v>305</v>
      </c>
      <c r="F64" s="51" t="s">
        <v>260</v>
      </c>
      <c r="G64" s="160" t="s">
        <v>165</v>
      </c>
      <c r="H64" s="160">
        <v>2023</v>
      </c>
      <c r="I64" s="135" t="s">
        <v>306</v>
      </c>
      <c r="J64" s="132" t="s">
        <v>307</v>
      </c>
      <c r="K64" s="137"/>
    </row>
    <row r="65" spans="1:11" s="15" customFormat="1" ht="105" customHeight="1">
      <c r="A65" s="134" t="s">
        <v>166</v>
      </c>
      <c r="B65" s="134" t="s">
        <v>0</v>
      </c>
      <c r="C65" s="134" t="s">
        <v>72</v>
      </c>
      <c r="D65" s="134" t="s">
        <v>255</v>
      </c>
      <c r="E65" s="135" t="s">
        <v>308</v>
      </c>
      <c r="F65" s="51" t="s">
        <v>260</v>
      </c>
      <c r="G65" s="160" t="s">
        <v>165</v>
      </c>
      <c r="H65" s="160">
        <v>2023</v>
      </c>
      <c r="I65" s="140" t="s">
        <v>309</v>
      </c>
      <c r="J65" s="164" t="s">
        <v>310</v>
      </c>
      <c r="K65" s="143" t="s">
        <v>311</v>
      </c>
    </row>
    <row r="66" spans="1:11" s="15" customFormat="1" ht="226.5" customHeight="1">
      <c r="A66" s="134" t="s">
        <v>166</v>
      </c>
      <c r="B66" s="134" t="s">
        <v>0</v>
      </c>
      <c r="C66" s="134" t="s">
        <v>72</v>
      </c>
      <c r="D66" s="134" t="s">
        <v>312</v>
      </c>
      <c r="E66" s="152" t="s">
        <v>313</v>
      </c>
      <c r="F66" s="51" t="s">
        <v>260</v>
      </c>
      <c r="G66" s="160" t="s">
        <v>165</v>
      </c>
      <c r="H66" s="160">
        <v>2023</v>
      </c>
      <c r="I66" s="135" t="s">
        <v>314</v>
      </c>
      <c r="J66" s="168" t="s">
        <v>315</v>
      </c>
      <c r="K66" s="143"/>
    </row>
    <row r="67" spans="1:11" s="15" customFormat="1" ht="121.5" customHeight="1">
      <c r="A67" s="134" t="s">
        <v>166</v>
      </c>
      <c r="B67" s="134" t="s">
        <v>0</v>
      </c>
      <c r="C67" s="134" t="s">
        <v>72</v>
      </c>
      <c r="D67" s="134" t="s">
        <v>316</v>
      </c>
      <c r="E67" s="135" t="s">
        <v>313</v>
      </c>
      <c r="F67" s="51" t="s">
        <v>260</v>
      </c>
      <c r="G67" s="160" t="s">
        <v>165</v>
      </c>
      <c r="H67" s="160">
        <v>2023</v>
      </c>
      <c r="I67" s="135" t="s">
        <v>317</v>
      </c>
      <c r="J67" s="168" t="s">
        <v>318</v>
      </c>
      <c r="K67" s="137"/>
    </row>
    <row r="68" spans="1:11" s="15" customFormat="1" ht="49.5" customHeight="1">
      <c r="A68" s="131" t="s">
        <v>166</v>
      </c>
      <c r="B68" s="131" t="s">
        <v>0</v>
      </c>
      <c r="C68" s="131" t="s">
        <v>73</v>
      </c>
      <c r="D68" s="134"/>
      <c r="E68" s="154" t="s">
        <v>79</v>
      </c>
      <c r="F68" s="141" t="s">
        <v>319</v>
      </c>
      <c r="G68" s="146" t="s">
        <v>165</v>
      </c>
      <c r="H68" s="146">
        <v>2023</v>
      </c>
      <c r="I68" s="136"/>
      <c r="J68" s="136"/>
      <c r="K68" s="137"/>
    </row>
    <row r="69" spans="1:11" s="15" customFormat="1" ht="45" customHeight="1">
      <c r="A69" s="134" t="s">
        <v>166</v>
      </c>
      <c r="B69" s="134" t="s">
        <v>0</v>
      </c>
      <c r="C69" s="134" t="s">
        <v>73</v>
      </c>
      <c r="D69" s="134" t="s">
        <v>1</v>
      </c>
      <c r="E69" s="135" t="s">
        <v>79</v>
      </c>
      <c r="F69" s="170" t="s">
        <v>319</v>
      </c>
      <c r="G69" s="160" t="s">
        <v>165</v>
      </c>
      <c r="H69" s="160">
        <v>2023</v>
      </c>
      <c r="I69" s="135" t="s">
        <v>320</v>
      </c>
      <c r="J69" s="171" t="s">
        <v>321</v>
      </c>
      <c r="K69" s="137"/>
    </row>
    <row r="70" spans="1:11" s="15" customFormat="1" ht="29.25" customHeight="1">
      <c r="A70" s="131" t="s">
        <v>166</v>
      </c>
      <c r="B70" s="131" t="s">
        <v>27</v>
      </c>
      <c r="C70" s="134"/>
      <c r="D70" s="134"/>
      <c r="E70" s="145" t="s">
        <v>322</v>
      </c>
      <c r="F70" s="172" t="s">
        <v>323</v>
      </c>
      <c r="G70" s="126" t="s">
        <v>165</v>
      </c>
      <c r="H70" s="126">
        <v>2023</v>
      </c>
      <c r="I70" s="136"/>
      <c r="J70" s="136"/>
      <c r="K70" s="137"/>
    </row>
    <row r="71" spans="1:11" s="15" customFormat="1" ht="63.75" customHeight="1">
      <c r="A71" s="131" t="s">
        <v>166</v>
      </c>
      <c r="B71" s="131" t="s">
        <v>27</v>
      </c>
      <c r="C71" s="131" t="s">
        <v>69</v>
      </c>
      <c r="D71" s="134"/>
      <c r="E71" s="173" t="s">
        <v>324</v>
      </c>
      <c r="F71" s="172" t="s">
        <v>323</v>
      </c>
      <c r="G71" s="126" t="s">
        <v>165</v>
      </c>
      <c r="H71" s="126">
        <v>2023</v>
      </c>
      <c r="I71" s="154" t="s">
        <v>249</v>
      </c>
      <c r="J71" s="136"/>
      <c r="K71" s="137"/>
    </row>
    <row r="72" spans="1:11" s="15" customFormat="1" ht="215.25" customHeight="1">
      <c r="A72" s="134" t="s">
        <v>166</v>
      </c>
      <c r="B72" s="134" t="s">
        <v>27</v>
      </c>
      <c r="C72" s="134" t="s">
        <v>69</v>
      </c>
      <c r="D72" s="134" t="s">
        <v>1</v>
      </c>
      <c r="E72" s="174" t="s">
        <v>325</v>
      </c>
      <c r="F72" s="143" t="s">
        <v>323</v>
      </c>
      <c r="G72" s="160" t="s">
        <v>165</v>
      </c>
      <c r="H72" s="160">
        <v>2023</v>
      </c>
      <c r="I72" s="171" t="s">
        <v>326</v>
      </c>
      <c r="J72" s="158" t="s">
        <v>327</v>
      </c>
      <c r="K72" s="137"/>
    </row>
    <row r="73" spans="1:11" s="15" customFormat="1" ht="100.5" customHeight="1">
      <c r="A73" s="134" t="s">
        <v>166</v>
      </c>
      <c r="B73" s="134" t="s">
        <v>27</v>
      </c>
      <c r="C73" s="134" t="s">
        <v>69</v>
      </c>
      <c r="D73" s="134" t="s">
        <v>0</v>
      </c>
      <c r="E73" s="132" t="s">
        <v>328</v>
      </c>
      <c r="F73" s="143" t="s">
        <v>323</v>
      </c>
      <c r="G73" s="160" t="s">
        <v>165</v>
      </c>
      <c r="H73" s="160">
        <v>2023</v>
      </c>
      <c r="I73" s="132" t="s">
        <v>329</v>
      </c>
      <c r="J73" s="158" t="s">
        <v>330</v>
      </c>
      <c r="K73" s="137"/>
    </row>
    <row r="74" spans="1:11" s="15" customFormat="1" ht="132.75" customHeight="1">
      <c r="A74" s="134" t="s">
        <v>166</v>
      </c>
      <c r="B74" s="134" t="s">
        <v>27</v>
      </c>
      <c r="C74" s="134" t="s">
        <v>69</v>
      </c>
      <c r="D74" s="134" t="s">
        <v>27</v>
      </c>
      <c r="E74" s="132" t="s">
        <v>331</v>
      </c>
      <c r="F74" s="143" t="s">
        <v>323</v>
      </c>
      <c r="G74" s="160" t="s">
        <v>165</v>
      </c>
      <c r="H74" s="160">
        <v>2023</v>
      </c>
      <c r="I74" s="158" t="s">
        <v>332</v>
      </c>
      <c r="J74" s="158" t="s">
        <v>333</v>
      </c>
      <c r="K74" s="137"/>
    </row>
    <row r="75" spans="1:11" s="15" customFormat="1" ht="68.25" customHeight="1">
      <c r="A75" s="131" t="s">
        <v>166</v>
      </c>
      <c r="B75" s="131" t="s">
        <v>27</v>
      </c>
      <c r="C75" s="131" t="s">
        <v>70</v>
      </c>
      <c r="D75" s="134"/>
      <c r="E75" s="175" t="s">
        <v>334</v>
      </c>
      <c r="F75" s="172" t="s">
        <v>323</v>
      </c>
      <c r="G75" s="146" t="s">
        <v>165</v>
      </c>
      <c r="H75" s="146">
        <v>2023</v>
      </c>
      <c r="I75" s="175" t="s">
        <v>335</v>
      </c>
      <c r="J75" s="136"/>
      <c r="K75" s="137"/>
    </row>
    <row r="76" spans="1:11" s="15" customFormat="1" ht="107.25" customHeight="1">
      <c r="A76" s="134" t="s">
        <v>166</v>
      </c>
      <c r="B76" s="134" t="s">
        <v>27</v>
      </c>
      <c r="C76" s="134" t="s">
        <v>70</v>
      </c>
      <c r="D76" s="134" t="s">
        <v>1</v>
      </c>
      <c r="E76" s="132" t="s">
        <v>336</v>
      </c>
      <c r="F76" s="143" t="s">
        <v>323</v>
      </c>
      <c r="G76" s="160" t="s">
        <v>165</v>
      </c>
      <c r="H76" s="160">
        <v>2023</v>
      </c>
      <c r="I76" s="158" t="s">
        <v>335</v>
      </c>
      <c r="J76" s="136" t="s">
        <v>337</v>
      </c>
      <c r="K76" s="137"/>
    </row>
    <row r="77" spans="1:11" s="15" customFormat="1" ht="42" customHeight="1">
      <c r="A77" s="134" t="s">
        <v>166</v>
      </c>
      <c r="B77" s="134" t="s">
        <v>27</v>
      </c>
      <c r="C77" s="134" t="s">
        <v>70</v>
      </c>
      <c r="D77" s="134" t="s">
        <v>0</v>
      </c>
      <c r="E77" s="132" t="s">
        <v>338</v>
      </c>
      <c r="F77" s="143" t="s">
        <v>323</v>
      </c>
      <c r="G77" s="160" t="s">
        <v>165</v>
      </c>
      <c r="H77" s="160">
        <v>2023</v>
      </c>
      <c r="I77" s="158" t="s">
        <v>335</v>
      </c>
      <c r="J77" s="136" t="s">
        <v>339</v>
      </c>
      <c r="K77" s="137"/>
    </row>
    <row r="78" spans="1:11" s="15" customFormat="1" ht="53.25" customHeight="1">
      <c r="A78" s="131" t="s">
        <v>166</v>
      </c>
      <c r="B78" s="131" t="s">
        <v>27</v>
      </c>
      <c r="C78" s="131" t="s">
        <v>71</v>
      </c>
      <c r="D78" s="134"/>
      <c r="E78" s="141" t="s">
        <v>80</v>
      </c>
      <c r="F78" s="172" t="s">
        <v>323</v>
      </c>
      <c r="G78" s="146" t="s">
        <v>165</v>
      </c>
      <c r="H78" s="146">
        <v>2023</v>
      </c>
      <c r="I78" s="176" t="s">
        <v>320</v>
      </c>
      <c r="J78" s="136"/>
      <c r="K78" s="137"/>
    </row>
    <row r="79" spans="1:11" s="15" customFormat="1" ht="119.25" customHeight="1">
      <c r="A79" s="134" t="s">
        <v>166</v>
      </c>
      <c r="B79" s="134" t="s">
        <v>27</v>
      </c>
      <c r="C79" s="134" t="s">
        <v>71</v>
      </c>
      <c r="D79" s="134" t="s">
        <v>1</v>
      </c>
      <c r="E79" s="132" t="s">
        <v>80</v>
      </c>
      <c r="F79" s="143" t="s">
        <v>323</v>
      </c>
      <c r="G79" s="160" t="s">
        <v>165</v>
      </c>
      <c r="H79" s="160">
        <v>2023</v>
      </c>
      <c r="I79" s="158" t="s">
        <v>320</v>
      </c>
      <c r="J79" s="136" t="s">
        <v>340</v>
      </c>
      <c r="K79" s="137"/>
    </row>
  </sheetData>
  <sheetProtection/>
  <mergeCells count="12">
    <mergeCell ref="H7:H8"/>
    <mergeCell ref="I7:I8"/>
    <mergeCell ref="J7:J8"/>
    <mergeCell ref="K7:K8"/>
    <mergeCell ref="A2:J2"/>
    <mergeCell ref="A3:K3"/>
    <mergeCell ref="A4:K4"/>
    <mergeCell ref="A5:K5"/>
    <mergeCell ref="A7:D7"/>
    <mergeCell ref="E7:E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2" width="5.8515625" style="10" customWidth="1"/>
    <col min="3" max="3" width="6.140625" style="10" customWidth="1"/>
    <col min="4" max="4" width="23.57421875" style="10" customWidth="1"/>
    <col min="5" max="5" width="28.7109375" style="10" customWidth="1"/>
    <col min="6" max="6" width="9.7109375" style="10" customWidth="1"/>
    <col min="7" max="9" width="12.57421875" style="10" customWidth="1"/>
    <col min="10" max="11" width="10.7109375" style="10" customWidth="1"/>
    <col min="12" max="16384" width="9.140625" style="10" customWidth="1"/>
  </cols>
  <sheetData>
    <row r="1" spans="1:11" s="178" customFormat="1" ht="13.5" customHeight="1">
      <c r="A1" s="12"/>
      <c r="B1" s="12"/>
      <c r="C1" s="12"/>
      <c r="D1" s="12"/>
      <c r="E1" s="12"/>
      <c r="F1" s="12"/>
      <c r="G1" s="12"/>
      <c r="H1" s="12"/>
      <c r="I1" s="12"/>
      <c r="K1" s="12" t="s">
        <v>341</v>
      </c>
    </row>
    <row r="2" spans="1:11" s="178" customFormat="1" ht="32.25" customHeight="1">
      <c r="A2" s="274" t="s">
        <v>342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s="9" customFormat="1" ht="17.25" customHeight="1">
      <c r="A3" s="261" t="s">
        <v>146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s="12" customFormat="1" ht="15" customHeight="1">
      <c r="A4" s="262" t="s">
        <v>156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1" s="12" customFormat="1" ht="15.75" customHeight="1">
      <c r="A5" s="262" t="s">
        <v>343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</row>
    <row r="6" spans="1:11" s="178" customFormat="1" ht="13.5" customHeight="1">
      <c r="A6" s="12"/>
      <c r="B6" s="12"/>
      <c r="C6" s="12"/>
      <c r="D6" s="12"/>
      <c r="E6" s="121"/>
      <c r="F6" s="121"/>
      <c r="G6" s="121"/>
      <c r="H6" s="121"/>
      <c r="I6" s="121"/>
      <c r="J6" s="121"/>
      <c r="K6" s="121"/>
    </row>
    <row r="7" spans="1:11" s="179" customFormat="1" ht="51" customHeight="1">
      <c r="A7" s="258" t="s">
        <v>2</v>
      </c>
      <c r="B7" s="258"/>
      <c r="C7" s="258" t="s">
        <v>10</v>
      </c>
      <c r="D7" s="258" t="s">
        <v>344</v>
      </c>
      <c r="E7" s="258" t="s">
        <v>345</v>
      </c>
      <c r="F7" s="258" t="s">
        <v>346</v>
      </c>
      <c r="G7" s="258" t="s">
        <v>347</v>
      </c>
      <c r="H7" s="258" t="s">
        <v>348</v>
      </c>
      <c r="I7" s="258" t="s">
        <v>349</v>
      </c>
      <c r="J7" s="258" t="s">
        <v>350</v>
      </c>
      <c r="K7" s="258" t="s">
        <v>351</v>
      </c>
    </row>
    <row r="8" spans="1:11" s="179" customFormat="1" ht="13.5" customHeight="1">
      <c r="A8" s="124" t="s">
        <v>4</v>
      </c>
      <c r="B8" s="124" t="s">
        <v>3</v>
      </c>
      <c r="C8" s="275"/>
      <c r="D8" s="258" t="s">
        <v>352</v>
      </c>
      <c r="E8" s="258" t="s">
        <v>9</v>
      </c>
      <c r="F8" s="258"/>
      <c r="G8" s="258"/>
      <c r="H8" s="258"/>
      <c r="I8" s="258"/>
      <c r="J8" s="258"/>
      <c r="K8" s="258"/>
    </row>
    <row r="9" spans="1:11" s="179" customFormat="1" ht="13.5" customHeight="1">
      <c r="A9" s="124">
        <v>1</v>
      </c>
      <c r="B9" s="124">
        <v>2</v>
      </c>
      <c r="C9" s="6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</row>
    <row r="10" spans="1:11" s="180" customFormat="1" ht="13.5" customHeight="1">
      <c r="A10" s="134" t="s">
        <v>353</v>
      </c>
      <c r="B10" s="128" t="s">
        <v>354</v>
      </c>
      <c r="C10" s="128"/>
      <c r="D10" s="267" t="s">
        <v>355</v>
      </c>
      <c r="E10" s="268"/>
      <c r="F10" s="268"/>
      <c r="G10" s="268"/>
      <c r="H10" s="268"/>
      <c r="I10" s="268"/>
      <c r="J10" s="268"/>
      <c r="K10" s="269"/>
    </row>
    <row r="11" spans="1:11" s="180" customFormat="1" ht="51">
      <c r="A11" s="270" t="s">
        <v>353</v>
      </c>
      <c r="B11" s="271" t="s">
        <v>354</v>
      </c>
      <c r="C11" s="270" t="s">
        <v>356</v>
      </c>
      <c r="D11" s="273"/>
      <c r="E11" s="181" t="s">
        <v>357</v>
      </c>
      <c r="F11" s="182"/>
      <c r="G11" s="183"/>
      <c r="H11" s="183"/>
      <c r="I11" s="183"/>
      <c r="J11" s="183"/>
      <c r="K11" s="183"/>
    </row>
    <row r="12" spans="1:11" s="180" customFormat="1" ht="12.75">
      <c r="A12" s="270"/>
      <c r="B12" s="271"/>
      <c r="C12" s="272"/>
      <c r="D12" s="273"/>
      <c r="E12" s="184"/>
      <c r="F12" s="185"/>
      <c r="G12" s="186"/>
      <c r="H12" s="186"/>
      <c r="I12" s="186"/>
      <c r="J12" s="186"/>
      <c r="K12" s="186"/>
    </row>
    <row r="14" spans="1:11" s="9" customFormat="1" ht="48.75" customHeight="1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</row>
  </sheetData>
  <sheetProtection/>
  <mergeCells count="20">
    <mergeCell ref="A2:K2"/>
    <mergeCell ref="A3:K3"/>
    <mergeCell ref="A4:K4"/>
    <mergeCell ref="A5:K5"/>
    <mergeCell ref="A7:B7"/>
    <mergeCell ref="C7:C8"/>
    <mergeCell ref="D7:D8"/>
    <mergeCell ref="E7:E8"/>
    <mergeCell ref="F7:F8"/>
    <mergeCell ref="G7:G8"/>
    <mergeCell ref="A14:K14"/>
    <mergeCell ref="H7:H8"/>
    <mergeCell ref="I7:I8"/>
    <mergeCell ref="J7:J8"/>
    <mergeCell ref="K7:K8"/>
    <mergeCell ref="D10:K10"/>
    <mergeCell ref="A11:A12"/>
    <mergeCell ref="B11:B12"/>
    <mergeCell ref="C11:C12"/>
    <mergeCell ref="D11:D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80" workbookViewId="0" topLeftCell="A19">
      <selection activeCell="H15" sqref="H15"/>
    </sheetView>
  </sheetViews>
  <sheetFormatPr defaultColWidth="8.8515625" defaultRowHeight="15"/>
  <cols>
    <col min="1" max="2" width="5.8515625" style="18" customWidth="1"/>
    <col min="3" max="3" width="3.57421875" style="18" customWidth="1"/>
    <col min="4" max="4" width="33.140625" style="18" customWidth="1"/>
    <col min="5" max="5" width="8.7109375" style="18" customWidth="1"/>
    <col min="6" max="8" width="10.421875" style="18" customWidth="1"/>
    <col min="9" max="9" width="11.421875" style="18" customWidth="1"/>
    <col min="10" max="10" width="10.7109375" style="18" customWidth="1"/>
    <col min="11" max="11" width="27.7109375" style="18" customWidth="1"/>
    <col min="12" max="12" width="8.8515625" style="17" customWidth="1"/>
    <col min="13" max="16384" width="8.8515625" style="18" customWidth="1"/>
  </cols>
  <sheetData>
    <row r="1" spans="11:12" s="12" customFormat="1" ht="17.25" customHeight="1">
      <c r="K1" s="187" t="s">
        <v>24</v>
      </c>
      <c r="L1" s="16"/>
    </row>
    <row r="2" spans="2:12" s="12" customFormat="1" ht="15.75" customHeight="1">
      <c r="B2" s="259" t="s">
        <v>23</v>
      </c>
      <c r="C2" s="259"/>
      <c r="D2" s="259"/>
      <c r="E2" s="259"/>
      <c r="F2" s="259"/>
      <c r="G2" s="259"/>
      <c r="H2" s="259"/>
      <c r="I2" s="259"/>
      <c r="J2" s="259"/>
      <c r="K2" s="259"/>
      <c r="L2" s="16"/>
    </row>
    <row r="3" spans="1:11" s="12" customFormat="1" ht="17.25" customHeight="1">
      <c r="A3" s="239" t="s">
        <v>146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s="12" customFormat="1" ht="15" customHeight="1">
      <c r="A4" s="262" t="s">
        <v>156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1" s="12" customFormat="1" ht="15.75" customHeight="1">
      <c r="A5" s="262" t="s">
        <v>157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</row>
    <row r="6" spans="1:11" ht="13.5" customHeight="1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2" s="13" customFormat="1" ht="13.5" customHeight="1">
      <c r="A7" s="258" t="s">
        <v>2</v>
      </c>
      <c r="B7" s="279"/>
      <c r="C7" s="258" t="s">
        <v>5</v>
      </c>
      <c r="D7" s="258" t="s">
        <v>6</v>
      </c>
      <c r="E7" s="258" t="s">
        <v>7</v>
      </c>
      <c r="F7" s="258" t="s">
        <v>8</v>
      </c>
      <c r="G7" s="258"/>
      <c r="H7" s="258"/>
      <c r="I7" s="256" t="s">
        <v>15</v>
      </c>
      <c r="J7" s="256" t="s">
        <v>17</v>
      </c>
      <c r="K7" s="256" t="s">
        <v>14</v>
      </c>
      <c r="L7" s="19"/>
    </row>
    <row r="8" spans="1:12" s="13" customFormat="1" ht="43.5" customHeight="1">
      <c r="A8" s="279"/>
      <c r="B8" s="279"/>
      <c r="C8" s="258"/>
      <c r="D8" s="258"/>
      <c r="E8" s="258"/>
      <c r="F8" s="258" t="s">
        <v>139</v>
      </c>
      <c r="G8" s="258" t="s">
        <v>358</v>
      </c>
      <c r="H8" s="258" t="s">
        <v>13</v>
      </c>
      <c r="I8" s="281"/>
      <c r="J8" s="281"/>
      <c r="K8" s="283"/>
      <c r="L8" s="19"/>
    </row>
    <row r="9" spans="1:12" s="13" customFormat="1" ht="13.5" customHeight="1">
      <c r="A9" s="190" t="s">
        <v>4</v>
      </c>
      <c r="B9" s="190" t="s">
        <v>3</v>
      </c>
      <c r="C9" s="258"/>
      <c r="D9" s="279"/>
      <c r="E9" s="279"/>
      <c r="F9" s="258"/>
      <c r="G9" s="258"/>
      <c r="H9" s="258"/>
      <c r="I9" s="282"/>
      <c r="J9" s="282"/>
      <c r="K9" s="257"/>
      <c r="L9" s="19"/>
    </row>
    <row r="10" spans="1:12" s="13" customFormat="1" ht="13.5" customHeight="1">
      <c r="A10" s="190" t="s">
        <v>1</v>
      </c>
      <c r="B10" s="190" t="s">
        <v>0</v>
      </c>
      <c r="C10" s="124">
        <v>3</v>
      </c>
      <c r="D10" s="191">
        <v>4</v>
      </c>
      <c r="E10" s="191">
        <v>5</v>
      </c>
      <c r="F10" s="124">
        <v>6</v>
      </c>
      <c r="G10" s="124">
        <v>7</v>
      </c>
      <c r="H10" s="124">
        <v>8</v>
      </c>
      <c r="I10" s="124">
        <v>9</v>
      </c>
      <c r="J10" s="124">
        <v>10</v>
      </c>
      <c r="K10" s="125">
        <v>11</v>
      </c>
      <c r="L10" s="19"/>
    </row>
    <row r="11" spans="1:12" s="15" customFormat="1" ht="12.75">
      <c r="A11" s="276" t="s">
        <v>166</v>
      </c>
      <c r="B11" s="276" t="s">
        <v>1</v>
      </c>
      <c r="C11" s="128"/>
      <c r="D11" s="284" t="s">
        <v>359</v>
      </c>
      <c r="E11" s="284"/>
      <c r="F11" s="284"/>
      <c r="G11" s="284"/>
      <c r="H11" s="284"/>
      <c r="I11" s="284"/>
      <c r="J11" s="284"/>
      <c r="K11" s="284"/>
      <c r="L11" s="20"/>
    </row>
    <row r="12" spans="1:12" s="15" customFormat="1" ht="48">
      <c r="A12" s="277"/>
      <c r="B12" s="277"/>
      <c r="C12" s="193">
        <v>1</v>
      </c>
      <c r="D12" s="194" t="s">
        <v>360</v>
      </c>
      <c r="E12" s="193" t="s">
        <v>33</v>
      </c>
      <c r="F12" s="195">
        <v>67</v>
      </c>
      <c r="G12" s="195">
        <v>69</v>
      </c>
      <c r="H12" s="196">
        <v>58</v>
      </c>
      <c r="I12" s="193">
        <v>0.84</v>
      </c>
      <c r="J12" s="197">
        <v>86.6</v>
      </c>
      <c r="K12" s="198" t="s">
        <v>361</v>
      </c>
      <c r="L12" s="20"/>
    </row>
    <row r="13" spans="1:12" s="15" customFormat="1" ht="60">
      <c r="A13" s="277"/>
      <c r="B13" s="277"/>
      <c r="C13" s="193">
        <v>2</v>
      </c>
      <c r="D13" s="194" t="s">
        <v>31</v>
      </c>
      <c r="E13" s="193" t="s">
        <v>34</v>
      </c>
      <c r="F13" s="195">
        <v>785</v>
      </c>
      <c r="G13" s="195">
        <v>785</v>
      </c>
      <c r="H13" s="196">
        <v>851.35</v>
      </c>
      <c r="I13" s="199">
        <v>0.92</v>
      </c>
      <c r="J13" s="197">
        <v>108.5</v>
      </c>
      <c r="K13" s="128" t="s">
        <v>362</v>
      </c>
      <c r="L13" s="20"/>
    </row>
    <row r="14" spans="1:12" s="15" customFormat="1" ht="48">
      <c r="A14" s="280"/>
      <c r="B14" s="280"/>
      <c r="C14" s="193">
        <v>3</v>
      </c>
      <c r="D14" s="143" t="s">
        <v>64</v>
      </c>
      <c r="E14" s="193" t="s">
        <v>33</v>
      </c>
      <c r="F14" s="195">
        <v>51</v>
      </c>
      <c r="G14" s="195">
        <v>55</v>
      </c>
      <c r="H14" s="195">
        <v>56</v>
      </c>
      <c r="I14" s="195">
        <v>1.01</v>
      </c>
      <c r="J14" s="197">
        <v>109.8</v>
      </c>
      <c r="K14" s="128"/>
      <c r="L14" s="20"/>
    </row>
    <row r="15" spans="1:12" s="15" customFormat="1" ht="48">
      <c r="A15" s="192"/>
      <c r="B15" s="192"/>
      <c r="C15" s="193">
        <v>4</v>
      </c>
      <c r="D15" s="200" t="s">
        <v>65</v>
      </c>
      <c r="E15" s="193" t="s">
        <v>33</v>
      </c>
      <c r="F15" s="195">
        <v>50</v>
      </c>
      <c r="G15" s="195">
        <v>70</v>
      </c>
      <c r="H15" s="195">
        <v>72</v>
      </c>
      <c r="I15" s="195">
        <v>1.02</v>
      </c>
      <c r="J15" s="197">
        <v>144</v>
      </c>
      <c r="K15" s="128"/>
      <c r="L15" s="20"/>
    </row>
    <row r="16" spans="1:12" s="14" customFormat="1" ht="12.75">
      <c r="A16" s="276" t="s">
        <v>166</v>
      </c>
      <c r="B16" s="276" t="s">
        <v>0</v>
      </c>
      <c r="C16" s="201"/>
      <c r="D16" s="284" t="s">
        <v>363</v>
      </c>
      <c r="E16" s="284"/>
      <c r="F16" s="285"/>
      <c r="G16" s="284"/>
      <c r="H16" s="284"/>
      <c r="I16" s="284"/>
      <c r="J16" s="284"/>
      <c r="K16" s="284"/>
      <c r="L16" s="21"/>
    </row>
    <row r="17" spans="1:12" s="15" customFormat="1" ht="84">
      <c r="A17" s="277"/>
      <c r="B17" s="277"/>
      <c r="C17" s="193">
        <v>1</v>
      </c>
      <c r="D17" s="202" t="s">
        <v>32</v>
      </c>
      <c r="E17" s="203" t="s">
        <v>33</v>
      </c>
      <c r="F17" s="195">
        <v>100</v>
      </c>
      <c r="G17" s="204">
        <v>100</v>
      </c>
      <c r="H17" s="205">
        <v>100</v>
      </c>
      <c r="I17" s="196">
        <v>1</v>
      </c>
      <c r="J17" s="197">
        <v>100</v>
      </c>
      <c r="K17" s="196"/>
      <c r="L17" s="20"/>
    </row>
    <row r="18" spans="1:12" s="15" customFormat="1" ht="72">
      <c r="A18" s="277"/>
      <c r="B18" s="277"/>
      <c r="C18" s="193">
        <v>2</v>
      </c>
      <c r="D18" s="202" t="s">
        <v>364</v>
      </c>
      <c r="E18" s="206" t="s">
        <v>33</v>
      </c>
      <c r="F18" s="128">
        <v>100</v>
      </c>
      <c r="G18" s="193">
        <v>100</v>
      </c>
      <c r="H18" s="193">
        <v>100</v>
      </c>
      <c r="I18" s="196">
        <v>1</v>
      </c>
      <c r="J18" s="197">
        <v>100</v>
      </c>
      <c r="K18" s="128"/>
      <c r="L18" s="20"/>
    </row>
    <row r="19" spans="1:12" s="15" customFormat="1" ht="72">
      <c r="A19" s="277"/>
      <c r="B19" s="277"/>
      <c r="C19" s="193">
        <v>3</v>
      </c>
      <c r="D19" s="207" t="s">
        <v>365</v>
      </c>
      <c r="E19" s="206" t="s">
        <v>33</v>
      </c>
      <c r="F19" s="128">
        <v>100</v>
      </c>
      <c r="G19" s="193">
        <v>100</v>
      </c>
      <c r="H19" s="193">
        <v>100</v>
      </c>
      <c r="I19" s="196">
        <v>1</v>
      </c>
      <c r="J19" s="197">
        <v>100</v>
      </c>
      <c r="K19" s="128"/>
      <c r="L19" s="20"/>
    </row>
    <row r="20" spans="1:12" s="15" customFormat="1" ht="72">
      <c r="A20" s="277"/>
      <c r="B20" s="277"/>
      <c r="C20" s="193">
        <v>4</v>
      </c>
      <c r="D20" s="207" t="s">
        <v>365</v>
      </c>
      <c r="E20" s="206" t="s">
        <v>33</v>
      </c>
      <c r="F20" s="128">
        <v>0</v>
      </c>
      <c r="G20" s="193">
        <v>0</v>
      </c>
      <c r="H20" s="193">
        <v>0</v>
      </c>
      <c r="I20" s="196">
        <v>1</v>
      </c>
      <c r="J20" s="197">
        <v>100</v>
      </c>
      <c r="K20" s="128"/>
      <c r="L20" s="20"/>
    </row>
    <row r="21" spans="1:12" s="15" customFormat="1" ht="84">
      <c r="A21" s="280"/>
      <c r="B21" s="280"/>
      <c r="C21" s="193">
        <v>5</v>
      </c>
      <c r="D21" s="208" t="s">
        <v>366</v>
      </c>
      <c r="E21" s="203" t="s">
        <v>33</v>
      </c>
      <c r="F21" s="197">
        <v>3.6</v>
      </c>
      <c r="G21" s="209">
        <v>3.7</v>
      </c>
      <c r="H21" s="210">
        <v>3.7</v>
      </c>
      <c r="I21" s="210">
        <v>1</v>
      </c>
      <c r="J21" s="197">
        <v>100</v>
      </c>
      <c r="K21" s="128"/>
      <c r="L21" s="20"/>
    </row>
    <row r="22" spans="1:12" s="14" customFormat="1" ht="12.75">
      <c r="A22" s="276" t="s">
        <v>166</v>
      </c>
      <c r="B22" s="276" t="s">
        <v>27</v>
      </c>
      <c r="C22" s="201"/>
      <c r="D22" s="286" t="s">
        <v>367</v>
      </c>
      <c r="E22" s="287"/>
      <c r="F22" s="287"/>
      <c r="G22" s="287"/>
      <c r="H22" s="287"/>
      <c r="I22" s="287"/>
      <c r="J22" s="287"/>
      <c r="K22" s="288"/>
      <c r="L22" s="21"/>
    </row>
    <row r="23" spans="1:12" s="15" customFormat="1" ht="60">
      <c r="A23" s="277"/>
      <c r="B23" s="277"/>
      <c r="C23" s="193">
        <v>1</v>
      </c>
      <c r="D23" s="207" t="s">
        <v>66</v>
      </c>
      <c r="E23" s="128" t="s">
        <v>368</v>
      </c>
      <c r="F23" s="128">
        <v>15</v>
      </c>
      <c r="G23" s="128" t="s">
        <v>369</v>
      </c>
      <c r="H23" s="128">
        <v>15</v>
      </c>
      <c r="I23" s="196">
        <v>1</v>
      </c>
      <c r="J23" s="197">
        <v>100</v>
      </c>
      <c r="K23" s="197"/>
      <c r="L23" s="20"/>
    </row>
    <row r="25" spans="1:11" ht="43.5" customHeight="1">
      <c r="A25" s="278" t="s">
        <v>16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mergeCells count="25">
    <mergeCell ref="B2:K2"/>
    <mergeCell ref="D16:K16"/>
    <mergeCell ref="D22:K22"/>
    <mergeCell ref="F8:F9"/>
    <mergeCell ref="G8:G9"/>
    <mergeCell ref="A7:B8"/>
    <mergeCell ref="A3:K3"/>
    <mergeCell ref="A4:K4"/>
    <mergeCell ref="A5:K5"/>
    <mergeCell ref="B16:B21"/>
    <mergeCell ref="I7:I9"/>
    <mergeCell ref="J7:J9"/>
    <mergeCell ref="K7:K9"/>
    <mergeCell ref="E7:E9"/>
    <mergeCell ref="D11:K11"/>
    <mergeCell ref="A22:A23"/>
    <mergeCell ref="B22:B23"/>
    <mergeCell ref="A25:K25"/>
    <mergeCell ref="H8:H9"/>
    <mergeCell ref="F7:H7"/>
    <mergeCell ref="C7:C9"/>
    <mergeCell ref="D7:D9"/>
    <mergeCell ref="A11:A14"/>
    <mergeCell ref="B11:B14"/>
    <mergeCell ref="A16:A2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107" zoomScaleSheetLayoutView="107" zoomScalePageLayoutView="0" workbookViewId="0" topLeftCell="A1">
      <selection activeCell="D7" sqref="D7"/>
    </sheetView>
  </sheetViews>
  <sheetFormatPr defaultColWidth="9.140625" defaultRowHeight="15"/>
  <cols>
    <col min="1" max="1" width="7.8515625" style="0" customWidth="1"/>
    <col min="2" max="2" width="37.28125" style="0" customWidth="1"/>
    <col min="3" max="3" width="15.8515625" style="0" customWidth="1"/>
    <col min="4" max="4" width="14.00390625" style="0" customWidth="1"/>
    <col min="5" max="5" width="48.57421875" style="0" customWidth="1"/>
    <col min="6" max="6" width="8.28125" style="0" hidden="1" customWidth="1"/>
    <col min="7" max="9" width="8.28125" style="0" customWidth="1"/>
    <col min="10" max="10" width="18.00390625" style="0" customWidth="1"/>
  </cols>
  <sheetData>
    <row r="1" spans="1:8" s="3" customFormat="1" ht="13.5" customHeight="1">
      <c r="A1" s="2"/>
      <c r="B1" s="2"/>
      <c r="C1" s="2"/>
      <c r="D1" s="2"/>
      <c r="E1" s="2"/>
      <c r="F1" s="2"/>
      <c r="G1" s="2"/>
      <c r="H1" s="1"/>
    </row>
    <row r="2" spans="1:9" s="3" customFormat="1" ht="13.5" customHeight="1">
      <c r="A2" s="289" t="s">
        <v>35</v>
      </c>
      <c r="B2" s="289"/>
      <c r="C2" s="289"/>
      <c r="D2" s="289"/>
      <c r="E2" s="289"/>
      <c r="F2" s="24"/>
      <c r="G2" s="24"/>
      <c r="H2" s="24"/>
      <c r="I2" s="24"/>
    </row>
    <row r="3" spans="1:9" s="3" customFormat="1" ht="13.5" customHeight="1">
      <c r="A3" s="2"/>
      <c r="B3" s="25"/>
      <c r="C3" s="25"/>
      <c r="D3" s="25"/>
      <c r="E3" s="25"/>
      <c r="F3" s="25"/>
      <c r="G3" s="25"/>
      <c r="H3" s="25"/>
      <c r="I3" s="25"/>
    </row>
    <row r="4" spans="1:5" s="27" customFormat="1" ht="32.25" customHeight="1">
      <c r="A4" s="26" t="s">
        <v>5</v>
      </c>
      <c r="B4" s="26" t="s">
        <v>36</v>
      </c>
      <c r="C4" s="26" t="s">
        <v>37</v>
      </c>
      <c r="D4" s="26" t="s">
        <v>38</v>
      </c>
      <c r="E4" s="26" t="s">
        <v>39</v>
      </c>
    </row>
    <row r="5" spans="1:5" s="27" customFormat="1" ht="58.5" customHeight="1">
      <c r="A5" s="48">
        <v>1</v>
      </c>
      <c r="B5" s="29" t="s">
        <v>40</v>
      </c>
      <c r="C5" s="106">
        <v>44946</v>
      </c>
      <c r="D5" s="48" t="s">
        <v>149</v>
      </c>
      <c r="E5" s="29" t="s">
        <v>150</v>
      </c>
    </row>
    <row r="6" spans="1:5" s="27" customFormat="1" ht="58.5" customHeight="1">
      <c r="A6" s="48">
        <v>2</v>
      </c>
      <c r="B6" s="29" t="s">
        <v>40</v>
      </c>
      <c r="C6" s="106">
        <v>45099</v>
      </c>
      <c r="D6" s="48" t="s">
        <v>151</v>
      </c>
      <c r="E6" s="29" t="s">
        <v>152</v>
      </c>
    </row>
    <row r="7" spans="1:5" s="27" customFormat="1" ht="60.75" customHeight="1">
      <c r="A7" s="28">
        <v>3</v>
      </c>
      <c r="B7" s="29" t="s">
        <v>40</v>
      </c>
      <c r="C7" s="107">
        <v>45289</v>
      </c>
      <c r="D7" s="108">
        <v>1673</v>
      </c>
      <c r="E7" s="29" t="s">
        <v>150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90" workbookViewId="0" topLeftCell="A1">
      <selection activeCell="I9" sqref="I9"/>
    </sheetView>
  </sheetViews>
  <sheetFormatPr defaultColWidth="15.57421875" defaultRowHeight="15"/>
  <cols>
    <col min="1" max="1" width="4.421875" style="30" customWidth="1"/>
    <col min="2" max="2" width="5.00390625" style="30" customWidth="1"/>
    <col min="3" max="3" width="23.00390625" style="30" customWidth="1"/>
    <col min="4" max="4" width="16.140625" style="30" customWidth="1"/>
    <col min="5" max="5" width="22.421875" style="30" customWidth="1"/>
    <col min="6" max="6" width="13.00390625" style="30" customWidth="1"/>
    <col min="7" max="7" width="13.7109375" style="30" customWidth="1"/>
    <col min="8" max="8" width="11.28125" style="30" customWidth="1"/>
    <col min="9" max="9" width="10.28125" style="30" customWidth="1"/>
    <col min="10" max="10" width="11.28125" style="30" customWidth="1"/>
    <col min="11" max="16384" width="15.57421875" style="30" customWidth="1"/>
  </cols>
  <sheetData>
    <row r="1" spans="1:10" ht="15">
      <c r="A1" s="290" t="s">
        <v>60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1:10" s="32" customFormat="1" ht="84" customHeight="1">
      <c r="A3" s="291" t="s">
        <v>2</v>
      </c>
      <c r="B3" s="291"/>
      <c r="C3" s="240" t="s">
        <v>11</v>
      </c>
      <c r="D3" s="292" t="s">
        <v>41</v>
      </c>
      <c r="E3" s="275" t="s">
        <v>42</v>
      </c>
      <c r="F3" s="6" t="s">
        <v>43</v>
      </c>
      <c r="G3" s="6" t="s">
        <v>44</v>
      </c>
      <c r="H3" s="6" t="s">
        <v>45</v>
      </c>
      <c r="I3" s="6" t="s">
        <v>46</v>
      </c>
      <c r="J3" s="6" t="s">
        <v>47</v>
      </c>
    </row>
    <row r="4" spans="1:10" s="32" customFormat="1" ht="12.75">
      <c r="A4" s="5" t="s">
        <v>4</v>
      </c>
      <c r="B4" s="5" t="s">
        <v>3</v>
      </c>
      <c r="C4" s="240"/>
      <c r="D4" s="292"/>
      <c r="E4" s="275"/>
      <c r="F4" s="31" t="s">
        <v>48</v>
      </c>
      <c r="G4" s="31" t="s">
        <v>49</v>
      </c>
      <c r="H4" s="31" t="s">
        <v>50</v>
      </c>
      <c r="I4" s="31" t="s">
        <v>51</v>
      </c>
      <c r="J4" s="31" t="s">
        <v>52</v>
      </c>
    </row>
    <row r="5" spans="1:10" s="32" customFormat="1" ht="11.25">
      <c r="A5" s="5" t="s">
        <v>1</v>
      </c>
      <c r="B5" s="5" t="s">
        <v>0</v>
      </c>
      <c r="C5" s="22">
        <v>3</v>
      </c>
      <c r="D5" s="33">
        <v>4</v>
      </c>
      <c r="E5" s="23">
        <v>5</v>
      </c>
      <c r="F5" s="31" t="s">
        <v>53</v>
      </c>
      <c r="G5" s="31">
        <v>7</v>
      </c>
      <c r="H5" s="31">
        <v>8</v>
      </c>
      <c r="I5" s="31">
        <v>9</v>
      </c>
      <c r="J5" s="31" t="s">
        <v>54</v>
      </c>
    </row>
    <row r="6" spans="1:10" s="39" customFormat="1" ht="60">
      <c r="A6" s="34" t="s">
        <v>28</v>
      </c>
      <c r="B6" s="35"/>
      <c r="C6" s="36" t="s">
        <v>130</v>
      </c>
      <c r="D6" s="37" t="s">
        <v>55</v>
      </c>
      <c r="E6" s="38" t="s">
        <v>153</v>
      </c>
      <c r="F6" s="62">
        <f>G6/J6</f>
        <v>0.9641823330668179</v>
      </c>
      <c r="G6" s="62">
        <v>0.976</v>
      </c>
      <c r="H6" s="62">
        <v>0.994</v>
      </c>
      <c r="I6" s="62">
        <f>98.1964384291411/100</f>
        <v>0.981964384291411</v>
      </c>
      <c r="J6" s="62">
        <f>H6/I6</f>
        <v>1.0122566723407938</v>
      </c>
    </row>
    <row r="7" spans="1:10" s="39" customFormat="1" ht="49.5" customHeight="1">
      <c r="A7" s="40" t="s">
        <v>28</v>
      </c>
      <c r="B7" s="40" t="s">
        <v>1</v>
      </c>
      <c r="C7" s="41" t="s">
        <v>62</v>
      </c>
      <c r="D7" s="42" t="s">
        <v>55</v>
      </c>
      <c r="E7" s="43" t="s">
        <v>153</v>
      </c>
      <c r="F7" s="62">
        <f>G7/J7</f>
        <v>0.9296670186599088</v>
      </c>
      <c r="G7" s="62">
        <v>0.94</v>
      </c>
      <c r="H7" s="62">
        <v>0.993</v>
      </c>
      <c r="I7" s="62">
        <f>98.2084414392861/100</f>
        <v>0.9820844143928611</v>
      </c>
      <c r="J7" s="62">
        <f>H7/I7</f>
        <v>1.011114712184784</v>
      </c>
    </row>
    <row r="8" spans="1:10" s="53" customFormat="1" ht="48">
      <c r="A8" s="49" t="s">
        <v>28</v>
      </c>
      <c r="B8" s="49" t="s">
        <v>0</v>
      </c>
      <c r="C8" s="50" t="s">
        <v>29</v>
      </c>
      <c r="D8" s="51" t="s">
        <v>55</v>
      </c>
      <c r="E8" s="52" t="s">
        <v>30</v>
      </c>
      <c r="F8" s="63">
        <f>G8/J8</f>
        <v>0.965216464064833</v>
      </c>
      <c r="G8" s="62">
        <v>1</v>
      </c>
      <c r="H8" s="62">
        <v>1</v>
      </c>
      <c r="I8" s="63">
        <f>96.5216464064833/100</f>
        <v>0.965216464064833</v>
      </c>
      <c r="J8" s="62">
        <f>H8/I8</f>
        <v>1.0360370313086895</v>
      </c>
    </row>
    <row r="9" spans="1:10" s="39" customFormat="1" ht="48">
      <c r="A9" s="40" t="s">
        <v>28</v>
      </c>
      <c r="B9" s="40" t="s">
        <v>27</v>
      </c>
      <c r="C9" s="45" t="s">
        <v>61</v>
      </c>
      <c r="D9" s="42" t="s">
        <v>55</v>
      </c>
      <c r="E9" s="44" t="s">
        <v>56</v>
      </c>
      <c r="F9" s="62">
        <f>G9/J9</f>
        <v>1</v>
      </c>
      <c r="G9" s="62">
        <v>1</v>
      </c>
      <c r="H9" s="62">
        <v>1</v>
      </c>
      <c r="I9" s="62">
        <v>1</v>
      </c>
      <c r="J9" s="62">
        <f>H9/I9</f>
        <v>1</v>
      </c>
    </row>
    <row r="10" ht="15">
      <c r="B10" s="46" t="s">
        <v>57</v>
      </c>
    </row>
    <row r="11" ht="15">
      <c r="B11" s="47" t="s">
        <v>58</v>
      </c>
    </row>
    <row r="12" ht="15">
      <c r="B12" s="47" t="s">
        <v>59</v>
      </c>
    </row>
  </sheetData>
  <sheetProtection/>
  <mergeCells count="5">
    <mergeCell ref="A1:J1"/>
    <mergeCell ref="A3:B3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2024-02-27T07:48:21Z</dcterms:modified>
  <cp:category/>
  <cp:version/>
  <cp:contentType/>
  <cp:contentStatus/>
</cp:coreProperties>
</file>